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SheetTabs="0" xWindow="0" yWindow="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Y108" i="1" l="1"/>
  <c r="Z108" i="1"/>
  <c r="AA108" i="1"/>
  <c r="AB108" i="1"/>
  <c r="AC108" i="1"/>
  <c r="AD108" i="1"/>
  <c r="AE108" i="1"/>
  <c r="AI108" i="1" s="1"/>
  <c r="AF108" i="1"/>
  <c r="AG108" i="1"/>
  <c r="AH108" i="1"/>
  <c r="Y109" i="1"/>
  <c r="Z109" i="1"/>
  <c r="AA109" i="1"/>
  <c r="AB109" i="1"/>
  <c r="AC109" i="1"/>
  <c r="AD109" i="1"/>
  <c r="AE109" i="1"/>
  <c r="AI109" i="1" s="1"/>
  <c r="AF109" i="1"/>
  <c r="AG109" i="1"/>
  <c r="AH109" i="1"/>
  <c r="Y110" i="1"/>
  <c r="Z110" i="1"/>
  <c r="AA110" i="1"/>
  <c r="AB110" i="1"/>
  <c r="AC110" i="1"/>
  <c r="AD110" i="1"/>
  <c r="AE110" i="1"/>
  <c r="AI110" i="1" s="1"/>
  <c r="AF110" i="1"/>
  <c r="AG110" i="1"/>
  <c r="AH110" i="1"/>
  <c r="Y111" i="1"/>
  <c r="Z111" i="1"/>
  <c r="AA111" i="1"/>
  <c r="AB111" i="1"/>
  <c r="AC111" i="1"/>
  <c r="AD111" i="1"/>
  <c r="AE111" i="1"/>
  <c r="AI111" i="1" s="1"/>
  <c r="AF111" i="1"/>
  <c r="AG111" i="1"/>
  <c r="AH111" i="1"/>
  <c r="Z92" i="1" l="1"/>
  <c r="AA92" i="1"/>
  <c r="AB92" i="1"/>
  <c r="AC92" i="1"/>
  <c r="AD92" i="1"/>
  <c r="AE92" i="1"/>
  <c r="AF92" i="1"/>
  <c r="AI92" i="1" s="1"/>
  <c r="AG92" i="1"/>
  <c r="AH92" i="1"/>
  <c r="Y92" i="1"/>
  <c r="Y93" i="1"/>
  <c r="N108" i="1" l="1"/>
  <c r="N92" i="1"/>
  <c r="Y65" i="1"/>
  <c r="Z65" i="1"/>
  <c r="AA65" i="1"/>
  <c r="AB65" i="1"/>
  <c r="AC65" i="1"/>
  <c r="AD65" i="1"/>
  <c r="AE65" i="1"/>
  <c r="AF65" i="1"/>
  <c r="AG65" i="1"/>
  <c r="AI65" i="1" s="1"/>
  <c r="AH65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8" i="1"/>
  <c r="AH89" i="1"/>
  <c r="AH90" i="1"/>
  <c r="AH91" i="1"/>
  <c r="AH93" i="1"/>
  <c r="AH94" i="1"/>
  <c r="AH100" i="1"/>
  <c r="AH101" i="1"/>
  <c r="AH102" i="1"/>
  <c r="AH103" i="1"/>
  <c r="AH104" i="1"/>
  <c r="AH105" i="1"/>
  <c r="AH106" i="1"/>
  <c r="AH107" i="1"/>
  <c r="AH112" i="1"/>
  <c r="AH60" i="1"/>
  <c r="AI60" i="1" s="1"/>
  <c r="AH61" i="1"/>
  <c r="AH62" i="1"/>
  <c r="AH63" i="1"/>
  <c r="AI63" i="1" s="1"/>
  <c r="AH64" i="1"/>
  <c r="AH58" i="1"/>
  <c r="AH59" i="1"/>
  <c r="AI59" i="1" s="1"/>
  <c r="E42" i="1"/>
  <c r="E37" i="1"/>
  <c r="E38" i="1"/>
  <c r="E39" i="1"/>
  <c r="E40" i="1"/>
  <c r="E41" i="1"/>
  <c r="E36" i="1"/>
  <c r="N65" i="1" l="1"/>
  <c r="N109" i="1" l="1"/>
  <c r="Y71" i="1"/>
  <c r="Z71" i="1"/>
  <c r="AA71" i="1"/>
  <c r="AB71" i="1"/>
  <c r="AC71" i="1"/>
  <c r="AD71" i="1"/>
  <c r="AE71" i="1"/>
  <c r="AF71" i="1"/>
  <c r="AG71" i="1"/>
  <c r="Y72" i="1"/>
  <c r="Z72" i="1"/>
  <c r="AA72" i="1"/>
  <c r="AB72" i="1"/>
  <c r="AC72" i="1"/>
  <c r="AD72" i="1"/>
  <c r="AE72" i="1"/>
  <c r="AF72" i="1"/>
  <c r="AG72" i="1"/>
  <c r="AI72" i="1" s="1"/>
  <c r="Y73" i="1"/>
  <c r="Z73" i="1"/>
  <c r="AA73" i="1"/>
  <c r="AB73" i="1"/>
  <c r="AC73" i="1"/>
  <c r="AD73" i="1"/>
  <c r="AE73" i="1"/>
  <c r="AF73" i="1"/>
  <c r="AG73" i="1"/>
  <c r="AI73" i="1" s="1"/>
  <c r="Y74" i="1"/>
  <c r="Z74" i="1"/>
  <c r="AA74" i="1"/>
  <c r="AB74" i="1"/>
  <c r="AC74" i="1"/>
  <c r="AD74" i="1"/>
  <c r="AE74" i="1"/>
  <c r="AF74" i="1"/>
  <c r="AG74" i="1"/>
  <c r="AI74" i="1" s="1"/>
  <c r="Y75" i="1"/>
  <c r="Z75" i="1"/>
  <c r="AA75" i="1"/>
  <c r="AB75" i="1"/>
  <c r="AC75" i="1"/>
  <c r="AD75" i="1"/>
  <c r="AE75" i="1"/>
  <c r="AF75" i="1"/>
  <c r="AG75" i="1"/>
  <c r="AI75" i="1" s="1"/>
  <c r="Y76" i="1"/>
  <c r="Z76" i="1"/>
  <c r="AA76" i="1"/>
  <c r="AB76" i="1"/>
  <c r="AC76" i="1"/>
  <c r="AD76" i="1"/>
  <c r="AE76" i="1"/>
  <c r="AF76" i="1"/>
  <c r="AG76" i="1"/>
  <c r="Y77" i="1"/>
  <c r="Z77" i="1"/>
  <c r="AA77" i="1"/>
  <c r="AB77" i="1"/>
  <c r="AC77" i="1"/>
  <c r="AD77" i="1"/>
  <c r="AE77" i="1"/>
  <c r="AF77" i="1"/>
  <c r="AG77" i="1"/>
  <c r="AI77" i="1" s="1"/>
  <c r="Y78" i="1"/>
  <c r="Z78" i="1"/>
  <c r="AA78" i="1"/>
  <c r="AB78" i="1"/>
  <c r="AC78" i="1"/>
  <c r="AD78" i="1"/>
  <c r="AE78" i="1"/>
  <c r="AF78" i="1"/>
  <c r="AG78" i="1"/>
  <c r="AI78" i="1" s="1"/>
  <c r="Y79" i="1"/>
  <c r="Z79" i="1"/>
  <c r="AA79" i="1"/>
  <c r="AB79" i="1"/>
  <c r="AC79" i="1"/>
  <c r="AD79" i="1"/>
  <c r="AE79" i="1"/>
  <c r="AF79" i="1"/>
  <c r="AG79" i="1"/>
  <c r="AI79" i="1" s="1"/>
  <c r="Y80" i="1"/>
  <c r="Z80" i="1"/>
  <c r="AA80" i="1"/>
  <c r="AB80" i="1"/>
  <c r="AC80" i="1"/>
  <c r="AD80" i="1"/>
  <c r="AE80" i="1"/>
  <c r="AF80" i="1"/>
  <c r="AG80" i="1"/>
  <c r="AI80" i="1" s="1"/>
  <c r="Y81" i="1"/>
  <c r="Z81" i="1"/>
  <c r="AA81" i="1"/>
  <c r="AB81" i="1"/>
  <c r="AC81" i="1"/>
  <c r="AD81" i="1"/>
  <c r="AE81" i="1"/>
  <c r="AF81" i="1"/>
  <c r="AG81" i="1"/>
  <c r="AI81" i="1" s="1"/>
  <c r="Y82" i="1"/>
  <c r="Z82" i="1"/>
  <c r="AA82" i="1"/>
  <c r="AB82" i="1"/>
  <c r="AC82" i="1"/>
  <c r="AD82" i="1"/>
  <c r="AE82" i="1"/>
  <c r="AF82" i="1"/>
  <c r="AG82" i="1"/>
  <c r="AI82" i="1" s="1"/>
  <c r="Y88" i="1"/>
  <c r="Z88" i="1"/>
  <c r="AA88" i="1"/>
  <c r="AB88" i="1"/>
  <c r="AC88" i="1"/>
  <c r="AD88" i="1"/>
  <c r="AE88" i="1"/>
  <c r="AF88" i="1"/>
  <c r="AI88" i="1" s="1"/>
  <c r="AG88" i="1"/>
  <c r="Y89" i="1"/>
  <c r="Z89" i="1"/>
  <c r="AA89" i="1"/>
  <c r="AB89" i="1"/>
  <c r="AC89" i="1"/>
  <c r="AD89" i="1"/>
  <c r="AE89" i="1"/>
  <c r="AF89" i="1"/>
  <c r="AI89" i="1" s="1"/>
  <c r="AG89" i="1"/>
  <c r="Y90" i="1"/>
  <c r="Z90" i="1"/>
  <c r="AA90" i="1"/>
  <c r="AB90" i="1"/>
  <c r="AC90" i="1"/>
  <c r="AD90" i="1"/>
  <c r="AE90" i="1"/>
  <c r="AF90" i="1"/>
  <c r="AI90" i="1" s="1"/>
  <c r="AG90" i="1"/>
  <c r="Y91" i="1"/>
  <c r="Z91" i="1"/>
  <c r="AA91" i="1"/>
  <c r="AB91" i="1"/>
  <c r="AC91" i="1"/>
  <c r="AD91" i="1"/>
  <c r="AE91" i="1"/>
  <c r="AF91" i="1"/>
  <c r="AI91" i="1" s="1"/>
  <c r="AG91" i="1"/>
  <c r="Z93" i="1"/>
  <c r="AA93" i="1"/>
  <c r="AB93" i="1"/>
  <c r="AC93" i="1"/>
  <c r="AD93" i="1"/>
  <c r="AE93" i="1"/>
  <c r="AF93" i="1"/>
  <c r="AI93" i="1" s="1"/>
  <c r="AG93" i="1"/>
  <c r="Y94" i="1"/>
  <c r="Z94" i="1"/>
  <c r="AA94" i="1"/>
  <c r="AB94" i="1"/>
  <c r="AC94" i="1"/>
  <c r="AD94" i="1"/>
  <c r="AE94" i="1"/>
  <c r="AF94" i="1"/>
  <c r="AI94" i="1" s="1"/>
  <c r="AG94" i="1"/>
  <c r="Y100" i="1"/>
  <c r="Z100" i="1"/>
  <c r="AA100" i="1"/>
  <c r="AB100" i="1"/>
  <c r="AC100" i="1"/>
  <c r="AD100" i="1"/>
  <c r="AE100" i="1"/>
  <c r="AI100" i="1" s="1"/>
  <c r="AF100" i="1"/>
  <c r="AG100" i="1"/>
  <c r="Y101" i="1"/>
  <c r="Z101" i="1"/>
  <c r="AA101" i="1"/>
  <c r="AB101" i="1"/>
  <c r="AC101" i="1"/>
  <c r="AD101" i="1"/>
  <c r="AE101" i="1"/>
  <c r="AI101" i="1" s="1"/>
  <c r="AF101" i="1"/>
  <c r="AG101" i="1"/>
  <c r="Y102" i="1"/>
  <c r="Z102" i="1"/>
  <c r="AA102" i="1"/>
  <c r="AB102" i="1"/>
  <c r="AC102" i="1"/>
  <c r="AD102" i="1"/>
  <c r="AE102" i="1"/>
  <c r="AI102" i="1" s="1"/>
  <c r="AF102" i="1"/>
  <c r="AG102" i="1"/>
  <c r="Y103" i="1"/>
  <c r="Z103" i="1"/>
  <c r="AA103" i="1"/>
  <c r="AB103" i="1"/>
  <c r="AC103" i="1"/>
  <c r="AD103" i="1"/>
  <c r="AE103" i="1"/>
  <c r="AI103" i="1" s="1"/>
  <c r="AF103" i="1"/>
  <c r="AG103" i="1"/>
  <c r="Y104" i="1"/>
  <c r="Z104" i="1"/>
  <c r="AA104" i="1"/>
  <c r="AB104" i="1"/>
  <c r="AC104" i="1"/>
  <c r="AD104" i="1"/>
  <c r="AE104" i="1"/>
  <c r="AI104" i="1" s="1"/>
  <c r="AF104" i="1"/>
  <c r="AG104" i="1"/>
  <c r="Y105" i="1"/>
  <c r="Z105" i="1"/>
  <c r="AA105" i="1"/>
  <c r="AB105" i="1"/>
  <c r="AC105" i="1"/>
  <c r="AD105" i="1"/>
  <c r="AE105" i="1"/>
  <c r="AI105" i="1" s="1"/>
  <c r="AF105" i="1"/>
  <c r="AG105" i="1"/>
  <c r="Y106" i="1"/>
  <c r="Z106" i="1"/>
  <c r="AA106" i="1"/>
  <c r="AB106" i="1"/>
  <c r="AC106" i="1"/>
  <c r="AD106" i="1"/>
  <c r="AE106" i="1"/>
  <c r="AI106" i="1" s="1"/>
  <c r="AF106" i="1"/>
  <c r="AG106" i="1"/>
  <c r="Y107" i="1"/>
  <c r="Z107" i="1"/>
  <c r="AA107" i="1"/>
  <c r="AB107" i="1"/>
  <c r="AC107" i="1"/>
  <c r="AD107" i="1"/>
  <c r="AE107" i="1"/>
  <c r="AF107" i="1"/>
  <c r="AG107" i="1"/>
  <c r="Y112" i="1"/>
  <c r="Z112" i="1"/>
  <c r="AA112" i="1"/>
  <c r="AB112" i="1"/>
  <c r="AC112" i="1"/>
  <c r="AD112" i="1"/>
  <c r="AE112" i="1"/>
  <c r="AI112" i="1" s="1"/>
  <c r="AF112" i="1"/>
  <c r="AG112" i="1"/>
  <c r="Z59" i="1"/>
  <c r="AA59" i="1"/>
  <c r="AB59" i="1"/>
  <c r="AC59" i="1"/>
  <c r="AD59" i="1"/>
  <c r="AE59" i="1"/>
  <c r="AF59" i="1"/>
  <c r="AG59" i="1"/>
  <c r="Z60" i="1"/>
  <c r="AA60" i="1"/>
  <c r="AB60" i="1"/>
  <c r="AC60" i="1"/>
  <c r="AD60" i="1"/>
  <c r="AE60" i="1"/>
  <c r="AF60" i="1"/>
  <c r="AG60" i="1"/>
  <c r="Z61" i="1"/>
  <c r="AA61" i="1"/>
  <c r="AB61" i="1"/>
  <c r="AC61" i="1"/>
  <c r="AD61" i="1"/>
  <c r="AE61" i="1"/>
  <c r="AF61" i="1"/>
  <c r="AG61" i="1"/>
  <c r="AI61" i="1" s="1"/>
  <c r="Z62" i="1"/>
  <c r="AA62" i="1"/>
  <c r="AB62" i="1"/>
  <c r="AC62" i="1"/>
  <c r="AD62" i="1"/>
  <c r="AE62" i="1"/>
  <c r="AF62" i="1"/>
  <c r="AI62" i="1" s="1"/>
  <c r="AG62" i="1"/>
  <c r="Z63" i="1"/>
  <c r="AA63" i="1"/>
  <c r="AB63" i="1"/>
  <c r="AC63" i="1"/>
  <c r="AD63" i="1"/>
  <c r="AE63" i="1"/>
  <c r="AF63" i="1"/>
  <c r="AG63" i="1"/>
  <c r="Z64" i="1"/>
  <c r="AA64" i="1"/>
  <c r="AB64" i="1"/>
  <c r="AC64" i="1"/>
  <c r="AD64" i="1"/>
  <c r="AE64" i="1"/>
  <c r="AF64" i="1"/>
  <c r="AI64" i="1" s="1"/>
  <c r="AG64" i="1"/>
  <c r="AG58" i="1"/>
  <c r="AF58" i="1"/>
  <c r="AE58" i="1"/>
  <c r="AD58" i="1"/>
  <c r="AC58" i="1"/>
  <c r="AB58" i="1"/>
  <c r="AA58" i="1"/>
  <c r="Z58" i="1"/>
  <c r="Y59" i="1"/>
  <c r="Y60" i="1"/>
  <c r="Y61" i="1"/>
  <c r="Y62" i="1"/>
  <c r="Y63" i="1"/>
  <c r="Y64" i="1"/>
  <c r="Y58" i="1"/>
  <c r="AI76" i="1" l="1"/>
  <c r="AI71" i="1"/>
  <c r="H83" i="1" s="1"/>
  <c r="H95" i="1"/>
  <c r="H113" i="1"/>
  <c r="AI58" i="1"/>
  <c r="H66" i="1" s="1"/>
  <c r="N113" i="1"/>
  <c r="N95" i="1"/>
  <c r="N58" i="1"/>
  <c r="N59" i="1"/>
  <c r="N107" i="1"/>
  <c r="N103" i="1"/>
  <c r="N94" i="1"/>
  <c r="N89" i="1"/>
  <c r="N80" i="1"/>
  <c r="N76" i="1"/>
  <c r="N72" i="1"/>
  <c r="N63" i="1"/>
  <c r="N102" i="1"/>
  <c r="N93" i="1"/>
  <c r="N61" i="1"/>
  <c r="N101" i="1"/>
  <c r="N91" i="1"/>
  <c r="N64" i="1"/>
  <c r="N60" i="1"/>
  <c r="N110" i="1"/>
  <c r="N104" i="1"/>
  <c r="N100" i="1"/>
  <c r="N90" i="1"/>
  <c r="N81" i="1"/>
  <c r="N77" i="1"/>
  <c r="N73" i="1"/>
  <c r="N71" i="1"/>
  <c r="N62" i="1"/>
  <c r="N106" i="1"/>
  <c r="N88" i="1"/>
  <c r="N79" i="1"/>
  <c r="N75" i="1"/>
  <c r="N111" i="1"/>
  <c r="N105" i="1"/>
  <c r="N82" i="1"/>
  <c r="N78" i="1"/>
  <c r="N74" i="1"/>
  <c r="N112" i="1"/>
  <c r="N83" i="1"/>
  <c r="N66" i="1"/>
  <c r="C126" i="1" l="1"/>
</calcChain>
</file>

<file path=xl/sharedStrings.xml><?xml version="1.0" encoding="utf-8"?>
<sst xmlns="http://schemas.openxmlformats.org/spreadsheetml/2006/main" count="185" uniqueCount="170">
  <si>
    <t xml:space="preserve">ילדים </t>
  </si>
  <si>
    <t>קהילה</t>
  </si>
  <si>
    <t>בריאות הנפש</t>
  </si>
  <si>
    <t>פיזיקלי</t>
  </si>
  <si>
    <t>א. התנהגות אישית</t>
  </si>
  <si>
    <t>עבר</t>
  </si>
  <si>
    <t>נכשל</t>
  </si>
  <si>
    <t>ב.  יכולות וכישורים הנדרשים לתכנון וביצוע תהליך הטיפול</t>
  </si>
  <si>
    <t>4-5</t>
  </si>
  <si>
    <t>99 לא רלוונטי</t>
  </si>
  <si>
    <t>X</t>
  </si>
  <si>
    <r>
      <t xml:space="preserve">3. </t>
    </r>
    <r>
      <rPr>
        <sz val="14"/>
        <color theme="1"/>
        <rFont val="Calibri"/>
        <family val="2"/>
        <scheme val="minor"/>
      </rPr>
      <t>אוספת מידע ממקורות כתובים: הפניות, תיק רפואי, ספרות מקצועית</t>
    </r>
  </si>
  <si>
    <r>
      <t xml:space="preserve">5. </t>
    </r>
    <r>
      <rPr>
        <sz val="14"/>
        <color theme="1"/>
        <rFont val="Calibri"/>
        <family val="2"/>
        <scheme val="minor"/>
      </rPr>
      <t>אוספת מידע על תחומי תפקוד רלבנטיים</t>
    </r>
  </si>
  <si>
    <t>הערות\דוגמאות:</t>
  </si>
  <si>
    <r>
      <t xml:space="preserve">5. </t>
    </r>
    <r>
      <rPr>
        <sz val="14"/>
        <color theme="1"/>
        <rFont val="Calibri"/>
        <family val="2"/>
        <scheme val="minor"/>
      </rPr>
      <t>מזהה מצבים בעייתיים, בוחר ומיישם פתרונות מתאימים.</t>
    </r>
  </si>
  <si>
    <t>ג.   כישורים כלליים בתקשורת</t>
  </si>
  <si>
    <t>1. מקיימת קשר מתאים עם המדריכה: אמון הדדי, פתיחות, שיתוף ברגשות, דעות ומחשבות.</t>
  </si>
  <si>
    <r>
      <t xml:space="preserve">3. </t>
    </r>
    <r>
      <rPr>
        <sz val="14"/>
        <color theme="1"/>
        <rFont val="Calibri"/>
        <family val="2"/>
        <scheme val="minor"/>
      </rPr>
      <t>מזהה, מגיבה ומתייחסת לכל צורות התקשורת - תקשורת מילולית ולא מילולית.</t>
    </r>
  </si>
  <si>
    <t>ד.   גיבוש האישיות המקצועית</t>
  </si>
  <si>
    <t>2. למידה: לומדת מתצפיות, מהתנסויות וממשוב.</t>
  </si>
  <si>
    <t>3. מציגה שאלות מתאימות: שאלות הנוגעות לעיקר, לגישה, לרציונל הטיפולי, בעיתוי המתאים.</t>
  </si>
  <si>
    <t>4. מכירה את עוצמותיה/חולשותיה:  מודעת לעצמה.</t>
  </si>
  <si>
    <t xml:space="preserve">7. מגלה יוזמה: קריאת חומר, העלאת שאלות, רעיונות והצעות. </t>
  </si>
  <si>
    <t xml:space="preserve">    מגלה נכונות להשתתף בפעילויות והתנסויות שלא נדרשו ממנה.</t>
  </si>
  <si>
    <t>תאריך מילוי הערכה סופית (___/___/____):</t>
  </si>
  <si>
    <t>למילוי על-ידי צוות ההדרכה הקלינית</t>
  </si>
  <si>
    <t>מעסיק</t>
  </si>
  <si>
    <t>אחר</t>
  </si>
  <si>
    <t>כללית</t>
  </si>
  <si>
    <t>מכבי</t>
  </si>
  <si>
    <t>מאוחדת</t>
  </si>
  <si>
    <t>משרד הבריאות</t>
  </si>
  <si>
    <t>משרד החינוך</t>
  </si>
  <si>
    <t>רווחה</t>
  </si>
  <si>
    <t>ב</t>
  </si>
  <si>
    <t>ג</t>
  </si>
  <si>
    <t>ד</t>
  </si>
  <si>
    <t>ראשון</t>
  </si>
  <si>
    <t>שני</t>
  </si>
  <si>
    <t>שלישי</t>
  </si>
  <si>
    <t>כן</t>
  </si>
  <si>
    <t>לא</t>
  </si>
  <si>
    <t>תל אביב</t>
  </si>
  <si>
    <t>חיפה</t>
  </si>
  <si>
    <t>אונו</t>
  </si>
  <si>
    <t>ירושלים</t>
  </si>
  <si>
    <t>תשע"ה</t>
  </si>
  <si>
    <t>תשע"ו</t>
  </si>
  <si>
    <t>תשע"ז</t>
  </si>
  <si>
    <t>תשע"ח</t>
  </si>
  <si>
    <t>תשע"ט</t>
  </si>
  <si>
    <t>תש"פ</t>
  </si>
  <si>
    <t>תשפ"א</t>
  </si>
  <si>
    <t>תשפ"ב</t>
  </si>
  <si>
    <t>תשפ"ג</t>
  </si>
  <si>
    <t>תשפ"ד</t>
  </si>
  <si>
    <t>תשפ"ה</t>
  </si>
  <si>
    <t>תשפ"ו</t>
  </si>
  <si>
    <t>תשפ"ז</t>
  </si>
  <si>
    <t>תשפ"ח</t>
  </si>
  <si>
    <t>תשפ"ט</t>
  </si>
  <si>
    <t>תש"צ</t>
  </si>
  <si>
    <t>תשצ"א</t>
  </si>
  <si>
    <t>תשצ"ב</t>
  </si>
  <si>
    <t>תשצ"ג</t>
  </si>
  <si>
    <t>תשצ"ד</t>
  </si>
  <si>
    <t>תשצ"ה</t>
  </si>
  <si>
    <t>תשצ"ו</t>
  </si>
  <si>
    <t>תשצ"ז</t>
  </si>
  <si>
    <t>תשצ"ח</t>
  </si>
  <si>
    <t>תשצ"ט</t>
  </si>
  <si>
    <t>התחיל את הלימודים בשנה"ל (בחרו מהגלילה):</t>
  </si>
  <si>
    <t>קיבל בקשה מיוחדת (בחרו כן\לא):</t>
  </si>
  <si>
    <t>הגיש בקשה מיוחדת (בחרו כן\לא):</t>
  </si>
  <si>
    <t>קיבל ביקור (בחרו כן\לא):</t>
  </si>
  <si>
    <t>מדריכה נכבדה,</t>
  </si>
  <si>
    <t>נבקשך לקרוא בעיון את ההערות הבאות ולמלא את כל הסעיפים המופיעים בטופס.</t>
  </si>
  <si>
    <t>הטופס ימולא בסיום ההתנסות הקלינית, שלא בנוכחות הסטודנטית.</t>
  </si>
  <si>
    <r>
      <t xml:space="preserve">א. ציון </t>
    </r>
    <r>
      <rPr>
        <b/>
        <sz val="14"/>
        <color rgb="FFFF0000"/>
        <rFont val="David"/>
        <family val="2"/>
      </rPr>
      <t>עובר</t>
    </r>
    <r>
      <rPr>
        <sz val="14"/>
        <color rgb="FF000000"/>
        <rFont val="David"/>
        <family val="2"/>
      </rPr>
      <t xml:space="preserve"> בפרק א' - "התנהגות אישית". </t>
    </r>
  </si>
  <si>
    <r>
      <t xml:space="preserve">ב. ציון </t>
    </r>
    <r>
      <rPr>
        <b/>
        <sz val="14"/>
        <color rgb="FFFF0000"/>
        <rFont val="David"/>
        <family val="2"/>
      </rPr>
      <t xml:space="preserve">ממוצע של 70 </t>
    </r>
    <r>
      <rPr>
        <sz val="14"/>
        <color rgb="FF000000"/>
        <rFont val="David"/>
        <family val="2"/>
      </rPr>
      <t>לפחות.</t>
    </r>
  </si>
  <si>
    <t>בכדי לעבור בהצלחה את ההתנסות הקלינית, על הסטודנטית לעמוד ב-2 תנאים:</t>
  </si>
  <si>
    <t>1. לוקחת אחריות על מעשיה תוך הכרת גבולות אישיים ומקצועיים</t>
  </si>
  <si>
    <t>2. מקבלת משוב ומשנה התנהגות בהתאם</t>
  </si>
  <si>
    <t>3. מפגינה התנהגות הולמת בקשריה עם מטופלים, ממונים ואנשי מקצוע אחרים</t>
  </si>
  <si>
    <t>4. פועלת תוך שמירה על הקוד האתי וזכויות המטופל</t>
  </si>
  <si>
    <t>5. מדווחת על טעויות בכח ובפועל</t>
  </si>
  <si>
    <t>6. שומרת על בטיחות המטופל שלה בכל התחומים</t>
  </si>
  <si>
    <t>מפתח לסימון</t>
  </si>
  <si>
    <t>טווח הציונים נע בין 4 ל 10</t>
  </si>
  <si>
    <r>
      <t>ציון</t>
    </r>
    <r>
      <rPr>
        <b/>
        <sz val="14"/>
        <color theme="1"/>
        <rFont val="David"/>
        <family val="2"/>
      </rPr>
      <t xml:space="preserve"> 6 ומטה</t>
    </r>
    <r>
      <rPr>
        <sz val="14"/>
        <color theme="1"/>
        <rFont val="David"/>
        <family val="2"/>
      </rPr>
      <t xml:space="preserve"> - מבטא </t>
    </r>
    <r>
      <rPr>
        <b/>
        <sz val="14"/>
        <color theme="1"/>
        <rFont val="David"/>
        <family val="2"/>
      </rPr>
      <t>כשלון</t>
    </r>
    <r>
      <rPr>
        <sz val="14"/>
        <color theme="1"/>
        <rFont val="David"/>
        <family val="2"/>
      </rPr>
      <t xml:space="preserve"> בהיגד האמור</t>
    </r>
  </si>
  <si>
    <t xml:space="preserve">בחרו בציון על ידי סימון X (באמצעות גלילה) בטבלה במקום המתאים </t>
  </si>
  <si>
    <t>יש להתייחס בצורה מפורשת לסעיפים בהם ניתן ציון 7 ומטה כנקודות שעל הסטודנטית לעבוד עליהן בהמשך</t>
  </si>
  <si>
    <r>
      <rPr>
        <b/>
        <sz val="14"/>
        <color theme="1"/>
        <rFont val="David"/>
        <family val="2"/>
      </rPr>
      <t>שימי לב:</t>
    </r>
    <r>
      <rPr>
        <sz val="14"/>
        <color theme="1"/>
        <rFont val="David"/>
        <family val="2"/>
      </rPr>
      <t xml:space="preserve"> יש לציין נקודות לשימור ולשיפור.</t>
    </r>
  </si>
  <si>
    <r>
      <t xml:space="preserve">הציון </t>
    </r>
    <r>
      <rPr>
        <b/>
        <sz val="14"/>
        <color rgb="FF000000"/>
        <rFont val="David"/>
        <family val="2"/>
      </rPr>
      <t>10</t>
    </r>
    <r>
      <rPr>
        <sz val="14"/>
        <color rgb="FF000000"/>
        <rFont val="David"/>
        <family val="2"/>
      </rPr>
      <t xml:space="preserve"> מתאים רק כאשר מתגלה יכולת מצויינת שעוברת בהרבה את הנדרש</t>
    </r>
  </si>
  <si>
    <r>
      <rPr>
        <b/>
        <sz val="14"/>
        <color theme="1"/>
        <rFont val="David"/>
        <family val="2"/>
      </rPr>
      <t xml:space="preserve">ציון סופי </t>
    </r>
    <r>
      <rPr>
        <sz val="14"/>
        <color theme="1"/>
        <rFont val="David"/>
        <family val="2"/>
      </rPr>
      <t>(ממוצע ציונים של כל הטבלאות, מחושב אוטומטית):</t>
    </r>
  </si>
  <si>
    <t>שירותי בריאות כללית</t>
  </si>
  <si>
    <t>מכבי שירותי בריאות</t>
  </si>
  <si>
    <t>קופ"ח מאוחדת</t>
  </si>
  <si>
    <r>
      <rPr>
        <b/>
        <sz val="14"/>
        <color theme="1"/>
        <rFont val="David"/>
        <family val="2"/>
      </rPr>
      <t>ציון 7</t>
    </r>
    <r>
      <rPr>
        <sz val="14"/>
        <color theme="1"/>
        <rFont val="David"/>
        <family val="2"/>
      </rPr>
      <t xml:space="preserve"> - מבטא תפקוד גבולי</t>
    </r>
  </si>
  <si>
    <r>
      <rPr>
        <b/>
        <sz val="14"/>
        <color theme="1"/>
        <rFont val="David"/>
        <family val="2"/>
      </rPr>
      <t xml:space="preserve">לא רלוונטי </t>
    </r>
    <r>
      <rPr>
        <sz val="14"/>
        <color theme="1"/>
        <rFont val="David"/>
        <family val="2"/>
      </rPr>
      <t xml:space="preserve">- יינתן כאשר: לא נדרש בשלב זה או לא מתאים למסגרת. </t>
    </r>
  </si>
  <si>
    <t xml:space="preserve"> המסמך אמנם מנוסח בלשון נקבה אך פונה לכל</t>
  </si>
  <si>
    <t xml:space="preserve">       1. אבחון \ תהליך איתור הצרכים</t>
  </si>
  <si>
    <r>
      <t xml:space="preserve">1. </t>
    </r>
    <r>
      <rPr>
        <sz val="14"/>
        <color theme="1"/>
        <rFont val="Calibri"/>
        <family val="2"/>
        <scheme val="minor"/>
      </rPr>
      <t>אוספת מידע מקיף ומדויק לגבי הלקוחות על ידי עריכת תצפיות וניתוחן.</t>
    </r>
  </si>
  <si>
    <r>
      <t xml:space="preserve">2. </t>
    </r>
    <r>
      <rPr>
        <sz val="14"/>
        <color theme="1"/>
        <rFont val="Calibri"/>
        <family val="2"/>
        <scheme val="minor"/>
      </rPr>
      <t>אוספת מידע ישיר על ידי ראיון עם הלקוח, בני משפחה ומטפלים נוספים.</t>
    </r>
  </si>
  <si>
    <r>
      <t xml:space="preserve">4. </t>
    </r>
    <r>
      <rPr>
        <sz val="14"/>
        <color theme="1"/>
        <rFont val="Calibri"/>
        <family val="2"/>
        <scheme val="minor"/>
      </rPr>
      <t>אוספת מידע מהערכות ואבחונים פורמליים</t>
    </r>
  </si>
  <si>
    <r>
      <t xml:space="preserve">6. </t>
    </r>
    <r>
      <rPr>
        <sz val="14"/>
        <color theme="1"/>
        <rFont val="Calibri"/>
        <family val="2"/>
        <scheme val="minor"/>
      </rPr>
      <t>מזהה עוצמות וחולשות של הלקוחות לפי המידע שבידיה.</t>
    </r>
  </si>
  <si>
    <r>
      <t xml:space="preserve">7. </t>
    </r>
    <r>
      <rPr>
        <sz val="14"/>
        <color theme="1"/>
        <rFont val="Calibri"/>
        <family val="2"/>
        <scheme val="minor"/>
      </rPr>
      <t>מזהה צרכי הלקוח\אדם\אוכלוסיית היעד ומעלה פתרונות אפשריים.</t>
    </r>
  </si>
  <si>
    <t>8. מזהה עוצמות וחולשות של הלקוח\התערבות\הפרוייקט</t>
  </si>
  <si>
    <t xml:space="preserve">       2. תכנון הטיפול\פרוייקט\התערבות טיפולית וביצועו</t>
  </si>
  <si>
    <r>
      <t xml:space="preserve">1. </t>
    </r>
    <r>
      <rPr>
        <sz val="14"/>
        <color theme="1"/>
        <rFont val="Calibri"/>
        <family val="2"/>
        <scheme val="minor"/>
      </rPr>
      <t>קובעת מטרות ללקוח\פרויקט\התערבות מיועדת בהתאם למסקנות שהוסקו מתהליך איסוף המידע המקובל במקום: שותפה בקביעת המטרות\בצורה עצמאית</t>
    </r>
  </si>
  <si>
    <r>
      <t xml:space="preserve">2. </t>
    </r>
    <r>
      <rPr>
        <sz val="14"/>
        <color theme="1"/>
        <rFont val="Calibri"/>
        <family val="2"/>
        <scheme val="minor"/>
      </rPr>
      <t>קובעת סדרי עדיפויות של מטרות הטיפול\פרויקט\התערבות: לפי צרכי הלקוח ומציאות חייו.</t>
    </r>
  </si>
  <si>
    <r>
      <t xml:space="preserve">3. </t>
    </r>
    <r>
      <rPr>
        <sz val="14"/>
        <color theme="1"/>
        <rFont val="Calibri"/>
        <family val="2"/>
        <scheme val="minor"/>
      </rPr>
      <t>מתאימה שיטות טיפול לצורכי הלקוח\לקוחות: ובהתאם לגישה התיאורטית.</t>
    </r>
  </si>
  <si>
    <r>
      <t xml:space="preserve">4. </t>
    </r>
    <r>
      <rPr>
        <sz val="14"/>
        <color theme="1"/>
        <rFont val="Calibri"/>
        <family val="2"/>
        <scheme val="minor"/>
      </rPr>
      <t>בוחרת פעילויות ואמצעים המתאימים להשגת מטרות הפרויקט\התערבות ומשמעותיים ללקוח.</t>
    </r>
  </si>
  <si>
    <r>
      <t xml:space="preserve">6. </t>
    </r>
    <r>
      <rPr>
        <sz val="14"/>
        <color theme="1"/>
        <rFont val="Calibri"/>
        <family val="2"/>
        <scheme val="minor"/>
      </rPr>
      <t>מתכננת ומשנה תכנית טיפול בהתאם לשלבי ההתקדמות הפרויקט\התערבות</t>
    </r>
  </si>
  <si>
    <r>
      <t xml:space="preserve">7. </t>
    </r>
    <r>
      <rPr>
        <sz val="14"/>
        <color theme="1"/>
        <rFont val="Calibri"/>
        <family val="2"/>
        <scheme val="minor"/>
      </rPr>
      <t>נותנת הסבר ללקוח ומשתפת במהלך ההתערבות</t>
    </r>
  </si>
  <si>
    <r>
      <t xml:space="preserve">8. </t>
    </r>
    <r>
      <rPr>
        <sz val="14"/>
        <color theme="1"/>
        <rFont val="Calibri"/>
        <family val="2"/>
        <scheme val="minor"/>
      </rPr>
      <t>מתכננת ומארגנת את הזמן בהתאם לצרכי הטיפול\התערבות\פרויקט</t>
    </r>
  </si>
  <si>
    <r>
      <t xml:space="preserve">9. </t>
    </r>
    <r>
      <rPr>
        <sz val="14"/>
        <color theme="1"/>
        <rFont val="Calibri"/>
        <family val="2"/>
        <scheme val="minor"/>
      </rPr>
      <t>מכינה את הלקוח\ות לסיום תהליך הטיפול.</t>
    </r>
  </si>
  <si>
    <r>
      <t xml:space="preserve">10. </t>
    </r>
    <r>
      <rPr>
        <sz val="14"/>
        <color theme="1"/>
        <rFont val="Calibri"/>
        <family val="2"/>
        <scheme val="minor"/>
      </rPr>
      <t>מדריכה את הלקוח\ות ומשפחתו בהתאם לצורך.</t>
    </r>
  </si>
  <si>
    <r>
      <t xml:space="preserve">11. </t>
    </r>
    <r>
      <rPr>
        <sz val="14"/>
        <color theme="1"/>
        <rFont val="Calibri"/>
        <family val="2"/>
        <scheme val="minor"/>
      </rPr>
      <t>מתכננת מערך\טיפול התערבות בקהילה.</t>
    </r>
  </si>
  <si>
    <r>
      <t xml:space="preserve">12. </t>
    </r>
    <r>
      <rPr>
        <sz val="14"/>
        <color theme="1"/>
        <rFont val="Calibri"/>
        <family val="2"/>
        <scheme val="minor"/>
      </rPr>
      <t>מפעילה\מבצעת טיפול\התערבות בקהילה.</t>
    </r>
  </si>
  <si>
    <t>2. מפתחת קשר טיפולי עם הלקוחות: מכבד, מעורר אמון, מתעניין, מקבל, אמפתי, אסרטיבי, מתייחס לצרכים אינדיבידואליים בקשר פרטני/ בקשר קבוצתי.</t>
  </si>
  <si>
    <r>
      <t xml:space="preserve">4. </t>
    </r>
    <r>
      <rPr>
        <sz val="14"/>
        <color theme="1"/>
        <rFont val="Calibri"/>
        <family val="2"/>
        <scheme val="minor"/>
      </rPr>
      <t>מתבטאת בכתב ובע"פ: מדוחת לצוות, מעבירה מידע והנחיות ללקוחות באופן ברור בהיר ורלבנטי</t>
    </r>
  </si>
  <si>
    <t>5. מקפידה על תיעוד: מתעדת את פעילותה באופן בהיר, שיטתי ומותאם.</t>
  </si>
  <si>
    <t>6. נוטלת חלק פעיל בפיתוח תקשורת עם הגורמים המעורבים: מדריכה, צוות ריפוי בעיסוק, צוות רב-מקצועי ומטופלים.</t>
  </si>
  <si>
    <t>7. מגלה כבוד, רגישות ופתיחות להבדלים תרבותיים</t>
  </si>
  <si>
    <t>1. כושר הסתגלות וגמישות: מסתגלת למסגרת הקהילתית, לאנשי הצוות, לשיטת העבודה, למדריכה.</t>
  </si>
  <si>
    <t>5. מתמודדת עם מצבי תסכול מקצועיים: קשיים שעולים במהלך ההתערבות\פרוייקט, תסכול מיחסים עם אנשי צוות, מיכולת אישית, מיכולת מקצועית, ממעמד המקצוע</t>
  </si>
  <si>
    <t>6. מגדירה גבולות ברורים בינה לבין הלקוח: התנהגות פיזית ו/או חברתית.</t>
  </si>
  <si>
    <t>8. מגלה יכולת עבודה עצמאית</t>
  </si>
  <si>
    <t>9. מתמודדת עם לקוחות בעלי אפיונים שונים ובמצבים משתנים ומשנה התנהגותה בהתאם</t>
  </si>
  <si>
    <r>
      <t xml:space="preserve">סטודנטית שלא עברה אחד מהסעיפים 1-6 להלן , </t>
    </r>
    <r>
      <rPr>
        <b/>
        <u/>
        <sz val="14"/>
        <rFont val="Arial"/>
        <family val="2"/>
      </rPr>
      <t>לא</t>
    </r>
    <r>
      <rPr>
        <sz val="14"/>
        <rFont val="Arial"/>
        <family val="2"/>
      </rPr>
      <t xml:space="preserve"> עברה את כל ההתנסות הקלינית. </t>
    </r>
    <r>
      <rPr>
        <b/>
        <sz val="14"/>
        <rFont val="Arial"/>
        <family val="2"/>
      </rPr>
      <t>(בחרי מהגלילה עבר/נכשל)</t>
    </r>
  </si>
  <si>
    <t>הערות ודוגמאות:</t>
  </si>
  <si>
    <t>סיכום התרשמותך מהסטודנטית בהכשרה הקלינית</t>
  </si>
  <si>
    <t>ממולא בסיום ההתנסות הקלינית</t>
  </si>
  <si>
    <t>חתימה (בסיום ההתנסות הקלינית):</t>
  </si>
  <si>
    <t>קליניקה חוזרת (בחרו כן\לא):</t>
  </si>
  <si>
    <t>שימו לב - אם הסטודנטית נכשלה באחד מ"ההתנהגויות האישיות" - אין ממשיכים למלא את הציונים</t>
  </si>
  <si>
    <t>הערות</t>
  </si>
  <si>
    <t>הערכת הסטודנטית בלימודים הקליניים</t>
  </si>
  <si>
    <t>גריאטרי</t>
  </si>
  <si>
    <t xml:space="preserve">                                                                                תחום ההכשרה (בחרו מהגלילה): </t>
  </si>
  <si>
    <t xml:space="preserve">                                                                                מעסיק (בחרו מהגלילה):</t>
  </si>
  <si>
    <t xml:space="preserve">                                                                                הכשרה בשנה (בחרו מהגלילה)</t>
  </si>
  <si>
    <t xml:space="preserve">                                                                                החל מתאריך (___/___/____):</t>
  </si>
  <si>
    <t xml:space="preserve">                                                                                עד תאריך (___/___/____):</t>
  </si>
  <si>
    <t xml:space="preserve">                                                                                הנושאים בהם התמקד הסטודנט:</t>
  </si>
  <si>
    <t xml:space="preserve">                                                                                ותק בהדרכה:</t>
  </si>
  <si>
    <t xml:space="preserve">                                                                                תואר (בחרו מהגלילה):</t>
  </si>
  <si>
    <t xml:space="preserve">                                                                                קורס הדרכה (בחרו כן\לא):</t>
  </si>
  <si>
    <t xml:space="preserve">                                                                                היכן נעשה הקורס (בחרו מהגלילה):</t>
  </si>
  <si>
    <r>
      <rPr>
        <b/>
        <sz val="14"/>
        <color rgb="FFFF0000"/>
        <rFont val="David"/>
        <family val="2"/>
      </rPr>
      <t xml:space="preserve"> פרטי ההכשרה  </t>
    </r>
    <r>
      <rPr>
        <b/>
        <sz val="14"/>
        <color rgb="FF000000"/>
        <rFont val="David"/>
        <family val="2"/>
        <charset val="177"/>
      </rPr>
      <t xml:space="preserve">                                                  מקום ההכשרה (כולל מקום בארץ):</t>
    </r>
  </si>
  <si>
    <t>אנא שילחי את הטופס המלא במייל לאחראית ההדרכה בתחום.</t>
  </si>
  <si>
    <t>זיכרי שעלייך לסרוק את הסיכום המילולי החתום של משוב האמצע ומשוב הסיום ולשלוח במייל.</t>
  </si>
  <si>
    <t xml:space="preserve">לנוחיותכן: ניתן להקטין / להגדיל את גודל התצוגה </t>
  </si>
  <si>
    <t>על ידי החזקה של מקש CTRL ושימוש בגלגלת של העכבר</t>
  </si>
  <si>
    <t>10. מסיימת קשר התערבות: תהליכי פרידה.</t>
  </si>
  <si>
    <t>11.שומרת על חוקי המוסר והאתיקה המקצועית: התייחסות וטיפול בכל אחד ללא הבדל,   שמירה על סודיות מקצועית, זיהוי דילמה אתית וכו'.</t>
  </si>
  <si>
    <t>12. אמינה ואחראית בעבודתה ודיווחיה</t>
  </si>
  <si>
    <t>לחיצה על CTRL עם HOME מחזירה לתחילת הטופס</t>
  </si>
  <si>
    <t>הנך מתבקשת לנמק את החלטותיך בשורת ההערות והדוגמאות. הכרחי אם הסטודנטית לא עברה או בציון 7 ומטה.</t>
  </si>
  <si>
    <t xml:space="preserve">                                                                                שם הסטודנט/ית: (פרטי, משפחה) </t>
  </si>
  <si>
    <t>מחלה</t>
  </si>
  <si>
    <t>מחלת ילד</t>
  </si>
  <si>
    <t>בדיקה רפואית</t>
  </si>
  <si>
    <t>חופש</t>
  </si>
  <si>
    <t xml:space="preserve">                                                                                סיבת ההעדרות (בחרו מהגלילה):</t>
  </si>
  <si>
    <t xml:space="preserve">                                                                                מספר ימי העדרות של הסטודנט (בחרו מהגלילה):</t>
  </si>
  <si>
    <t>מילוי ידני/גלילה במשבצות הורודות</t>
  </si>
  <si>
    <t xml:space="preserve">                                                                                תעודת זהות של הסטודנט/ית (כולל ספרת ביקורת):</t>
  </si>
  <si>
    <r>
      <rPr>
        <b/>
        <sz val="14"/>
        <color rgb="FFFF0000"/>
        <rFont val="David"/>
        <family val="2"/>
      </rPr>
      <t xml:space="preserve"> פרטי המדריכה   </t>
    </r>
    <r>
      <rPr>
        <b/>
        <sz val="14"/>
        <color rgb="FF000000"/>
        <rFont val="David"/>
        <family val="2"/>
        <charset val="177"/>
      </rPr>
      <t xml:space="preserve">                                                שם המדריך/ה: (פרטי, משפחה)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</si>
</sst>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;@"/>
    <numFmt numFmtId="165" formatCode="0.0"/>
  </numFmts>
  <fonts count="42">
    <font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20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u/>
      <sz val="11"/>
      <color theme="1"/>
      <name val="Calibri"/>
      <family val="2"/>
      <charset val="177"/>
      <scheme val="minor"/>
    </font>
    <font>
      <u/>
      <sz val="12"/>
      <color theme="1"/>
      <name val="David"/>
      <family val="2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u/>
      <sz val="14"/>
      <color theme="1"/>
      <name val="David"/>
      <family val="2"/>
    </font>
    <font>
      <b/>
      <u/>
      <sz val="14"/>
      <color rgb="FF000000"/>
      <name val="David"/>
      <family val="2"/>
    </font>
    <font>
      <b/>
      <sz val="14"/>
      <color rgb="FF000000"/>
      <name val="David"/>
      <family val="2"/>
    </font>
    <font>
      <sz val="14"/>
      <name val="David"/>
      <family val="2"/>
    </font>
    <font>
      <sz val="14"/>
      <color rgb="FF000000"/>
      <name val="David"/>
      <family val="2"/>
    </font>
    <font>
      <b/>
      <sz val="14"/>
      <color rgb="FFFF0000"/>
      <name val="David"/>
      <family val="2"/>
    </font>
    <font>
      <b/>
      <sz val="14"/>
      <color theme="1"/>
      <name val="David"/>
      <family val="2"/>
    </font>
    <font>
      <sz val="14"/>
      <color theme="1"/>
      <name val="David"/>
      <family val="2"/>
    </font>
    <font>
      <b/>
      <sz val="14"/>
      <color rgb="FF000000"/>
      <name val="David"/>
      <family val="2"/>
      <charset val="177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FF0000"/>
      <name val="Calibri"/>
      <family val="2"/>
      <charset val="177"/>
      <scheme val="minor"/>
    </font>
    <font>
      <b/>
      <sz val="22"/>
      <color rgb="FFFF000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rgb="FF000000"/>
      <name val="David"/>
      <family val="2"/>
      <charset val="177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6"/>
      <color theme="1"/>
      <name val="David"/>
      <family val="2"/>
    </font>
    <font>
      <b/>
      <sz val="1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4"/>
      <color rgb="FF22222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readingOrder="2"/>
    </xf>
    <xf numFmtId="0" fontId="0" fillId="0" borderId="2" xfId="0" applyBorder="1" applyProtection="1">
      <protection locked="0"/>
    </xf>
    <xf numFmtId="0" fontId="0" fillId="0" borderId="0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readingOrder="2"/>
    </xf>
    <xf numFmtId="0" fontId="8" fillId="0" borderId="0" xfId="0" applyFont="1" applyBorder="1" applyAlignment="1">
      <alignment horizontal="right" vertical="top"/>
    </xf>
    <xf numFmtId="0" fontId="7" fillId="0" borderId="0" xfId="0" applyFont="1" applyProtection="1"/>
    <xf numFmtId="0" fontId="0" fillId="0" borderId="0" xfId="0" applyBorder="1" applyAlignment="1">
      <alignment wrapText="1"/>
    </xf>
    <xf numFmtId="0" fontId="6" fillId="0" borderId="0" xfId="0" applyFont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/>
    <xf numFmtId="0" fontId="11" fillId="2" borderId="0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9" xfId="0" applyFill="1" applyBorder="1"/>
    <xf numFmtId="0" fontId="10" fillId="3" borderId="0" xfId="0" applyFont="1" applyFill="1" applyBorder="1" applyAlignment="1">
      <alignment vertical="center"/>
    </xf>
    <xf numFmtId="0" fontId="0" fillId="3" borderId="12" xfId="0" applyFill="1" applyBorder="1"/>
    <xf numFmtId="0" fontId="0" fillId="3" borderId="0" xfId="0" applyFill="1" applyBorder="1"/>
    <xf numFmtId="0" fontId="0" fillId="3" borderId="10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10" xfId="0" applyFill="1" applyBorder="1"/>
    <xf numFmtId="0" fontId="6" fillId="0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vertical="center"/>
    </xf>
    <xf numFmtId="0" fontId="0" fillId="3" borderId="13" xfId="0" applyFill="1" applyBorder="1"/>
    <xf numFmtId="0" fontId="14" fillId="4" borderId="6" xfId="0" applyFont="1" applyFill="1" applyBorder="1" applyProtection="1"/>
    <xf numFmtId="0" fontId="1" fillId="4" borderId="7" xfId="0" applyFont="1" applyFill="1" applyBorder="1" applyProtection="1"/>
    <xf numFmtId="0" fontId="17" fillId="4" borderId="9" xfId="0" applyFont="1" applyFill="1" applyBorder="1" applyProtection="1"/>
    <xf numFmtId="0" fontId="1" fillId="4" borderId="0" xfId="0" applyFont="1" applyFill="1" applyBorder="1" applyProtection="1"/>
    <xf numFmtId="0" fontId="16" fillId="4" borderId="9" xfId="0" applyFont="1" applyFill="1" applyBorder="1" applyProtection="1"/>
    <xf numFmtId="0" fontId="0" fillId="4" borderId="0" xfId="0" applyFill="1" applyBorder="1" applyProtection="1"/>
    <xf numFmtId="0" fontId="15" fillId="4" borderId="9" xfId="0" applyFont="1" applyFill="1" applyBorder="1" applyProtection="1"/>
    <xf numFmtId="0" fontId="0" fillId="4" borderId="12" xfId="0" applyFill="1" applyBorder="1" applyProtection="1"/>
    <xf numFmtId="0" fontId="0" fillId="4" borderId="8" xfId="0" applyFill="1" applyBorder="1"/>
    <xf numFmtId="0" fontId="20" fillId="4" borderId="9" xfId="0" applyFont="1" applyFill="1" applyBorder="1"/>
    <xf numFmtId="0" fontId="0" fillId="4" borderId="13" xfId="0" applyFill="1" applyBorder="1"/>
    <xf numFmtId="0" fontId="0" fillId="2" borderId="0" xfId="0" applyFill="1" applyBorder="1" applyProtection="1"/>
    <xf numFmtId="0" fontId="4" fillId="0" borderId="0" xfId="0" applyFont="1" applyAlignment="1" applyProtection="1">
      <alignment horizontal="right" wrapText="1" readingOrder="2"/>
    </xf>
    <xf numFmtId="0" fontId="3" fillId="0" borderId="0" xfId="0" applyFont="1" applyAlignment="1" applyProtection="1">
      <alignment horizontal="right" wrapText="1" readingOrder="2"/>
    </xf>
    <xf numFmtId="0" fontId="5" fillId="0" borderId="0" xfId="0" applyFont="1" applyAlignment="1" applyProtection="1">
      <alignment horizontal="right" wrapText="1" readingOrder="2"/>
    </xf>
    <xf numFmtId="0" fontId="8" fillId="0" borderId="0" xfId="0" applyFont="1" applyBorder="1" applyProtection="1"/>
    <xf numFmtId="0" fontId="21" fillId="0" borderId="0" xfId="0" applyFont="1" applyProtection="1"/>
    <xf numFmtId="0" fontId="22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/>
    <xf numFmtId="0" fontId="8" fillId="2" borderId="0" xfId="0" applyFont="1" applyFill="1" applyBorder="1" applyProtection="1"/>
    <xf numFmtId="0" fontId="23" fillId="0" borderId="0" xfId="0" applyFont="1" applyBorder="1" applyProtection="1"/>
    <xf numFmtId="0" fontId="21" fillId="0" borderId="0" xfId="0" applyFont="1"/>
    <xf numFmtId="0" fontId="8" fillId="0" borderId="0" xfId="0" applyFont="1" applyBorder="1"/>
    <xf numFmtId="0" fontId="20" fillId="0" borderId="0" xfId="0" applyFont="1" applyBorder="1" applyAlignment="1">
      <alignment horizontal="right"/>
    </xf>
    <xf numFmtId="0" fontId="21" fillId="0" borderId="0" xfId="0" applyFont="1" applyAlignment="1" applyProtection="1">
      <alignment horizontal="right"/>
    </xf>
    <xf numFmtId="0" fontId="21" fillId="2" borderId="0" xfId="0" applyFont="1" applyFill="1" applyAlignment="1" applyProtection="1">
      <alignment horizontal="right"/>
    </xf>
    <xf numFmtId="0" fontId="2" fillId="0" borderId="0" xfId="0" applyFont="1" applyBorder="1"/>
    <xf numFmtId="0" fontId="25" fillId="0" borderId="0" xfId="0" applyFont="1" applyBorder="1" applyAlignment="1" applyProtection="1">
      <alignment horizontal="right"/>
    </xf>
    <xf numFmtId="0" fontId="26" fillId="0" borderId="0" xfId="0" applyFont="1" applyBorder="1" applyProtection="1"/>
    <xf numFmtId="0" fontId="17" fillId="4" borderId="11" xfId="0" applyFont="1" applyFill="1" applyBorder="1" applyAlignment="1" applyProtection="1">
      <alignment horizontal="right"/>
    </xf>
    <xf numFmtId="0" fontId="0" fillId="0" borderId="2" xfId="0" applyBorder="1" applyAlignment="1">
      <alignment horizontal="center"/>
    </xf>
    <xf numFmtId="0" fontId="5" fillId="0" borderId="0" xfId="0" applyFont="1" applyAlignment="1" applyProtection="1">
      <alignment horizontal="right" vertical="top" wrapText="1" readingOrder="2"/>
    </xf>
    <xf numFmtId="0" fontId="0" fillId="3" borderId="8" xfId="0" applyFill="1" applyBorder="1"/>
    <xf numFmtId="0" fontId="1" fillId="0" borderId="0" xfId="0" applyFont="1" applyBorder="1" applyAlignment="1"/>
    <xf numFmtId="0" fontId="0" fillId="0" borderId="0" xfId="0" applyBorder="1" applyAlignment="1" applyProtection="1"/>
    <xf numFmtId="0" fontId="0" fillId="0" borderId="0" xfId="0" applyBorder="1" applyAlignment="1"/>
    <xf numFmtId="0" fontId="0" fillId="3" borderId="0" xfId="0" applyFill="1" applyBorder="1" applyAlignment="1"/>
    <xf numFmtId="0" fontId="12" fillId="3" borderId="9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 vertical="center"/>
    </xf>
    <xf numFmtId="0" fontId="28" fillId="0" borderId="0" xfId="0" applyFont="1" applyAlignment="1" applyProtection="1">
      <alignment horizontal="center"/>
    </xf>
    <xf numFmtId="0" fontId="21" fillId="0" borderId="0" xfId="0" applyFont="1" applyBorder="1" applyAlignment="1" applyProtection="1">
      <alignment horizontal="right"/>
    </xf>
    <xf numFmtId="0" fontId="1" fillId="4" borderId="8" xfId="0" applyFont="1" applyFill="1" applyBorder="1" applyProtection="1"/>
    <xf numFmtId="0" fontId="1" fillId="4" borderId="10" xfId="0" applyFont="1" applyFill="1" applyBorder="1" applyProtection="1"/>
    <xf numFmtId="0" fontId="0" fillId="4" borderId="10" xfId="0" applyFill="1" applyBorder="1" applyProtection="1"/>
    <xf numFmtId="0" fontId="0" fillId="4" borderId="13" xfId="0" applyFill="1" applyBorder="1" applyProtection="1"/>
    <xf numFmtId="0" fontId="29" fillId="0" borderId="0" xfId="0" applyFont="1" applyBorder="1" applyProtection="1"/>
    <xf numFmtId="0" fontId="30" fillId="0" borderId="0" xfId="0" applyFont="1" applyBorder="1" applyProtection="1"/>
    <xf numFmtId="0" fontId="31" fillId="0" borderId="0" xfId="0" applyFont="1" applyAlignment="1" applyProtection="1">
      <alignment horizontal="right" wrapText="1" readingOrder="2"/>
    </xf>
    <xf numFmtId="0" fontId="13" fillId="4" borderId="14" xfId="0" applyFont="1" applyFill="1" applyBorder="1"/>
    <xf numFmtId="0" fontId="20" fillId="4" borderId="18" xfId="0" applyFont="1" applyFill="1" applyBorder="1"/>
    <xf numFmtId="0" fontId="20" fillId="4" borderId="15" xfId="0" applyFont="1" applyFill="1" applyBorder="1"/>
    <xf numFmtId="0" fontId="29" fillId="0" borderId="0" xfId="0" applyFont="1" applyBorder="1" applyAlignment="1" applyProtection="1">
      <alignment horizontal="right" readingOrder="2"/>
    </xf>
    <xf numFmtId="0" fontId="20" fillId="4" borderId="9" xfId="0" applyFont="1" applyFill="1" applyBorder="1" applyAlignment="1">
      <alignment horizontal="right"/>
    </xf>
    <xf numFmtId="0" fontId="8" fillId="4" borderId="11" xfId="0" applyFont="1" applyFill="1" applyBorder="1" applyAlignment="1"/>
    <xf numFmtId="0" fontId="0" fillId="4" borderId="12" xfId="0" applyFill="1" applyBorder="1" applyAlignment="1"/>
    <xf numFmtId="0" fontId="0" fillId="2" borderId="7" xfId="0" applyFill="1" applyBorder="1"/>
    <xf numFmtId="0" fontId="0" fillId="2" borderId="12" xfId="0" applyFill="1" applyBorder="1"/>
    <xf numFmtId="0" fontId="34" fillId="4" borderId="6" xfId="0" applyFont="1" applyFill="1" applyBorder="1" applyAlignment="1">
      <alignment horizontal="center"/>
    </xf>
    <xf numFmtId="0" fontId="16" fillId="4" borderId="9" xfId="0" applyFont="1" applyFill="1" applyBorder="1" applyAlignment="1" applyProtection="1">
      <alignment wrapText="1"/>
    </xf>
    <xf numFmtId="165" fontId="24" fillId="0" borderId="0" xfId="0" applyNumberFormat="1" applyFont="1" applyBorder="1"/>
    <xf numFmtId="0" fontId="35" fillId="0" borderId="0" xfId="0" applyFont="1" applyBorder="1" applyAlignment="1">
      <alignment horizontal="right"/>
    </xf>
    <xf numFmtId="0" fontId="20" fillId="4" borderId="9" xfId="0" applyFont="1" applyFill="1" applyBorder="1" applyAlignment="1">
      <alignment wrapText="1"/>
    </xf>
    <xf numFmtId="0" fontId="6" fillId="3" borderId="12" xfId="0" applyFont="1" applyFill="1" applyBorder="1"/>
    <xf numFmtId="0" fontId="15" fillId="4" borderId="9" xfId="0" applyFont="1" applyFill="1" applyBorder="1" applyAlignment="1" applyProtection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0" xfId="0" applyFont="1" applyFill="1" applyBorder="1"/>
    <xf numFmtId="0" fontId="12" fillId="3" borderId="11" xfId="0" applyFont="1" applyFill="1" applyBorder="1" applyAlignment="1">
      <alignment horizontal="right" vertical="center"/>
    </xf>
    <xf numFmtId="0" fontId="15" fillId="0" borderId="0" xfId="0" applyFont="1" applyAlignment="1" applyProtection="1">
      <alignment horizontal="right"/>
    </xf>
    <xf numFmtId="0" fontId="21" fillId="0" borderId="1" xfId="0" applyFont="1" applyBorder="1" applyAlignment="1" applyProtection="1">
      <alignment horizontal="right"/>
    </xf>
    <xf numFmtId="0" fontId="0" fillId="5" borderId="8" xfId="0" applyFill="1" applyBorder="1"/>
    <xf numFmtId="0" fontId="0" fillId="5" borderId="13" xfId="0" applyFill="1" applyBorder="1"/>
    <xf numFmtId="0" fontId="19" fillId="5" borderId="11" xfId="0" applyFont="1" applyFill="1" applyBorder="1" applyAlignment="1">
      <alignment horizontal="right"/>
    </xf>
    <xf numFmtId="0" fontId="19" fillId="5" borderId="6" xfId="0" applyFont="1" applyFill="1" applyBorder="1" applyAlignment="1">
      <alignment horizontal="right"/>
    </xf>
    <xf numFmtId="0" fontId="36" fillId="0" borderId="0" xfId="0" applyFont="1" applyBorder="1"/>
    <xf numFmtId="0" fontId="37" fillId="0" borderId="0" xfId="0" applyFont="1" applyBorder="1"/>
    <xf numFmtId="0" fontId="0" fillId="6" borderId="0" xfId="0" applyFill="1" applyBorder="1"/>
    <xf numFmtId="0" fontId="4" fillId="6" borderId="0" xfId="0" applyFont="1" applyFill="1" applyAlignment="1" applyProtection="1">
      <alignment horizontal="right" wrapText="1" readingOrder="2"/>
    </xf>
    <xf numFmtId="0" fontId="0" fillId="6" borderId="2" xfId="0" applyFill="1" applyBorder="1" applyAlignment="1">
      <alignment horizontal="center"/>
    </xf>
    <xf numFmtId="0" fontId="5" fillId="6" borderId="0" xfId="0" applyFont="1" applyFill="1" applyAlignment="1" applyProtection="1">
      <alignment horizontal="right" wrapText="1" readingOrder="2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8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39" fillId="0" borderId="0" xfId="0" applyFont="1" applyBorder="1"/>
    <xf numFmtId="0" fontId="7" fillId="7" borderId="12" xfId="0" applyFont="1" applyFill="1" applyBorder="1" applyProtection="1">
      <protection locked="0"/>
    </xf>
    <xf numFmtId="0" fontId="8" fillId="7" borderId="12" xfId="0" applyFont="1" applyFill="1" applyBorder="1" applyProtection="1">
      <protection locked="0"/>
    </xf>
    <xf numFmtId="0" fontId="40" fillId="0" borderId="0" xfId="0" applyFont="1" applyFill="1" applyBorder="1"/>
    <xf numFmtId="0" fontId="6" fillId="3" borderId="12" xfId="0" applyFont="1" applyFill="1" applyBorder="1" applyProtection="1">
      <protection locked="0"/>
    </xf>
    <xf numFmtId="0" fontId="41" fillId="0" borderId="0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5" xfId="0" applyFont="1" applyFill="1" applyBorder="1" applyAlignment="1" applyProtection="1">
      <alignment horizontal="center"/>
      <protection locked="0"/>
    </xf>
    <xf numFmtId="0" fontId="8" fillId="7" borderId="19" xfId="0" applyFont="1" applyFill="1" applyBorder="1" applyAlignment="1">
      <alignment horizontal="right" vertical="top"/>
    </xf>
    <xf numFmtId="0" fontId="8" fillId="7" borderId="17" xfId="0" applyFont="1" applyFill="1" applyBorder="1" applyAlignment="1">
      <alignment horizontal="right" vertical="top"/>
    </xf>
    <xf numFmtId="0" fontId="8" fillId="7" borderId="20" xfId="0" applyFont="1" applyFill="1" applyBorder="1" applyAlignment="1">
      <alignment horizontal="right" vertical="top"/>
    </xf>
    <xf numFmtId="0" fontId="8" fillId="7" borderId="21" xfId="0" applyFont="1" applyFill="1" applyBorder="1" applyAlignment="1">
      <alignment horizontal="right" vertical="top"/>
    </xf>
    <xf numFmtId="0" fontId="8" fillId="7" borderId="1" xfId="0" applyFont="1" applyFill="1" applyBorder="1" applyAlignment="1">
      <alignment horizontal="right" vertical="top"/>
    </xf>
    <xf numFmtId="0" fontId="8" fillId="7" borderId="22" xfId="0" applyFont="1" applyFill="1" applyBorder="1" applyAlignment="1">
      <alignment horizontal="right" vertical="top"/>
    </xf>
    <xf numFmtId="14" fontId="0" fillId="7" borderId="5" xfId="0" applyNumberFormat="1" applyFont="1" applyFill="1" applyBorder="1" applyAlignment="1" applyProtection="1">
      <alignment horizontal="center"/>
      <protection locked="0"/>
    </xf>
    <xf numFmtId="0" fontId="9" fillId="7" borderId="16" xfId="0" applyFont="1" applyFill="1" applyBorder="1" applyAlignment="1" applyProtection="1">
      <alignment horizontal="center"/>
      <protection locked="0"/>
    </xf>
    <xf numFmtId="165" fontId="27" fillId="0" borderId="14" xfId="0" applyNumberFormat="1" applyFont="1" applyBorder="1" applyAlignment="1">
      <alignment horizontal="center" vertical="top"/>
    </xf>
    <xf numFmtId="165" fontId="27" fillId="0" borderId="15" xfId="0" applyNumberFormat="1" applyFont="1" applyBorder="1" applyAlignment="1">
      <alignment horizontal="center" vertical="top"/>
    </xf>
    <xf numFmtId="0" fontId="0" fillId="7" borderId="1" xfId="0" applyFont="1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164" fontId="0" fillId="7" borderId="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142876</xdr:rowOff>
    </xdr:from>
    <xdr:to>
      <xdr:col>2</xdr:col>
      <xdr:colOff>5166302</xdr:colOff>
      <xdr:row>1</xdr:row>
      <xdr:rowOff>361124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ECE9D8"/>
            </a:clrFrom>
            <a:clrTo>
              <a:srgbClr val="ECE9D8">
                <a:alpha val="0"/>
              </a:srgbClr>
            </a:clrTo>
          </a:clrChange>
        </a:blip>
        <a:srcRect l="19035" t="38682" b="33272"/>
        <a:stretch/>
      </xdr:blipFill>
      <xdr:spPr>
        <a:xfrm>
          <a:off x="11305695648" y="142876"/>
          <a:ext cx="3967883" cy="647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NPS195"/>
  <sheetViews>
    <sheetView showGridLines="0" rightToLeft="1" tabSelected="1" topLeftCell="B1" zoomScale="85" zoomScaleNormal="85" workbookViewId="0">
      <selection activeCell="K9" sqref="K9"/>
    </sheetView>
  </sheetViews>
  <sheetFormatPr defaultColWidth="9.140625" defaultRowHeight="18.75"/>
  <cols>
    <col min="1" max="1" width="9.140625" style="1" hidden="1" customWidth="1"/>
    <col min="2" max="2" width="3.28515625" style="1" customWidth="1"/>
    <col min="3" max="3" width="125.85546875" style="58" customWidth="1"/>
    <col min="4" max="13" width="8.5703125" style="1" customWidth="1"/>
    <col min="14" max="14" width="13.85546875" style="1" bestFit="1" customWidth="1"/>
    <col min="15" max="17" width="9.140625" style="1"/>
    <col min="18" max="23" width="9.140625" style="1" customWidth="1"/>
    <col min="24" max="24" width="9.28515625" style="1" hidden="1" customWidth="1"/>
    <col min="25" max="36" width="9.140625" style="1" hidden="1" customWidth="1"/>
    <col min="37" max="50" width="9.140625" style="1" customWidth="1"/>
    <col min="51" max="53" width="9.140625" style="1" hidden="1" customWidth="1"/>
    <col min="54" max="75" width="9.140625" style="1" customWidth="1"/>
    <col min="76" max="122" width="9.140625" style="1" hidden="1" customWidth="1"/>
    <col min="123" max="136" width="0" style="1" hidden="1" customWidth="1"/>
    <col min="137" max="16384" width="9.140625" style="1"/>
  </cols>
  <sheetData>
    <row r="1" spans="1:114" ht="33.75">
      <c r="C1" s="51"/>
      <c r="D1" s="110" t="s">
        <v>153</v>
      </c>
      <c r="E1" s="4"/>
      <c r="F1" s="4"/>
    </row>
    <row r="2" spans="1:114" ht="33.75">
      <c r="C2" s="51"/>
      <c r="D2" s="110" t="s">
        <v>154</v>
      </c>
      <c r="E2" s="4"/>
      <c r="F2" s="4"/>
    </row>
    <row r="3" spans="1:114" ht="33.75">
      <c r="C3" s="51"/>
      <c r="D3" s="110" t="s">
        <v>158</v>
      </c>
      <c r="E3" s="4"/>
    </row>
    <row r="4" spans="1:114" ht="26.25">
      <c r="C4" s="75" t="s">
        <v>138</v>
      </c>
      <c r="D4" s="126" t="s">
        <v>167</v>
      </c>
      <c r="E4" s="123"/>
    </row>
    <row r="5" spans="1:114">
      <c r="A5" s="2"/>
      <c r="B5" s="2"/>
      <c r="C5" s="61" t="s">
        <v>168</v>
      </c>
      <c r="D5" s="131"/>
      <c r="E5" s="131"/>
      <c r="AZ5" s="1" t="s">
        <v>0</v>
      </c>
    </row>
    <row r="6" spans="1:114">
      <c r="C6" s="60" t="s">
        <v>160</v>
      </c>
      <c r="D6" s="142"/>
      <c r="E6" s="142"/>
      <c r="F6" s="4"/>
      <c r="AZ6" s="1" t="s">
        <v>1</v>
      </c>
    </row>
    <row r="7" spans="1:114">
      <c r="C7" s="104" t="s">
        <v>150</v>
      </c>
      <c r="D7" s="131"/>
      <c r="E7" s="131"/>
      <c r="F7" s="4"/>
      <c r="AZ7" s="1" t="s">
        <v>2</v>
      </c>
    </row>
    <row r="8" spans="1:114">
      <c r="A8" s="2"/>
      <c r="B8" s="2"/>
      <c r="C8" s="60" t="s">
        <v>140</v>
      </c>
      <c r="D8" s="142"/>
      <c r="E8" s="142"/>
      <c r="F8" s="4"/>
      <c r="AZ8" s="3" t="s">
        <v>3</v>
      </c>
    </row>
    <row r="9" spans="1:114">
      <c r="A9" s="2"/>
      <c r="B9" s="2"/>
      <c r="C9" s="61" t="s">
        <v>141</v>
      </c>
      <c r="D9" s="131"/>
      <c r="E9" s="131"/>
      <c r="F9" s="4"/>
      <c r="AZ9" s="3" t="s">
        <v>139</v>
      </c>
    </row>
    <row r="10" spans="1:114">
      <c r="A10" s="2"/>
      <c r="B10" s="2"/>
      <c r="C10" s="61" t="s">
        <v>142</v>
      </c>
      <c r="D10" s="144"/>
      <c r="E10" s="144"/>
      <c r="F10" s="4"/>
      <c r="G10" s="33"/>
      <c r="H10" s="33"/>
      <c r="I10" s="33"/>
      <c r="J10" s="33"/>
      <c r="K10" s="3"/>
      <c r="L10" s="3"/>
      <c r="M10" s="33"/>
      <c r="O10" s="17"/>
      <c r="DH10" s="118" t="s">
        <v>161</v>
      </c>
      <c r="DJ10" s="58">
        <v>0</v>
      </c>
    </row>
    <row r="11" spans="1:114">
      <c r="A11" s="2"/>
      <c r="B11" s="2"/>
      <c r="C11" s="60" t="s">
        <v>143</v>
      </c>
      <c r="D11" s="138"/>
      <c r="E11" s="138"/>
      <c r="F11" s="4"/>
      <c r="DH11" s="118" t="s">
        <v>162</v>
      </c>
      <c r="DJ11" s="58">
        <v>1</v>
      </c>
    </row>
    <row r="12" spans="1:114" ht="19.5" thickBot="1">
      <c r="A12" s="2"/>
      <c r="B12" s="2"/>
      <c r="C12" s="60" t="s">
        <v>144</v>
      </c>
      <c r="D12" s="138"/>
      <c r="E12" s="138"/>
      <c r="F12" s="4"/>
      <c r="AZ12" s="3" t="s">
        <v>5</v>
      </c>
      <c r="DH12" s="119" t="s">
        <v>163</v>
      </c>
      <c r="DJ12" s="58">
        <v>2</v>
      </c>
    </row>
    <row r="13" spans="1:114">
      <c r="A13" s="2"/>
      <c r="B13" s="2"/>
      <c r="C13" s="60" t="s">
        <v>166</v>
      </c>
      <c r="D13" s="131"/>
      <c r="E13" s="131"/>
      <c r="F13" s="4"/>
      <c r="G13" s="23"/>
      <c r="H13" s="24"/>
      <c r="I13" s="24"/>
      <c r="J13" s="24"/>
      <c r="K13" s="24"/>
      <c r="L13" s="24"/>
      <c r="M13" s="68"/>
      <c r="AZ13" s="3" t="s">
        <v>6</v>
      </c>
      <c r="DH13" s="120" t="s">
        <v>164</v>
      </c>
      <c r="DJ13" s="121">
        <v>3</v>
      </c>
    </row>
    <row r="14" spans="1:114">
      <c r="A14" s="2"/>
      <c r="B14" s="2"/>
      <c r="C14" s="60" t="s">
        <v>165</v>
      </c>
      <c r="D14" s="131"/>
      <c r="E14" s="131"/>
      <c r="F14" s="4"/>
      <c r="G14" s="25"/>
      <c r="H14" s="34" t="s">
        <v>25</v>
      </c>
      <c r="I14" s="26"/>
      <c r="J14" s="26"/>
      <c r="K14" s="28"/>
      <c r="L14" s="26"/>
      <c r="M14" s="29"/>
      <c r="DH14" s="120" t="s">
        <v>27</v>
      </c>
      <c r="DJ14" s="121">
        <v>4</v>
      </c>
    </row>
    <row r="15" spans="1:114" ht="19.5" customHeight="1" thickBot="1">
      <c r="A15" s="2"/>
      <c r="B15" s="2"/>
      <c r="C15" s="105" t="s">
        <v>145</v>
      </c>
      <c r="D15" s="131"/>
      <c r="E15" s="131"/>
      <c r="F15" s="4"/>
      <c r="G15" s="73" t="s">
        <v>71</v>
      </c>
      <c r="H15" s="28"/>
      <c r="I15" s="72"/>
      <c r="J15" s="28"/>
      <c r="K15" s="28"/>
      <c r="L15" s="27"/>
      <c r="M15" s="29"/>
      <c r="DJ15" s="121">
        <v>5</v>
      </c>
    </row>
    <row r="16" spans="1:114" s="71" customFormat="1" ht="19.5" customHeight="1" thickBot="1">
      <c r="A16" s="69"/>
      <c r="B16" s="69"/>
      <c r="C16" s="104" t="s">
        <v>169</v>
      </c>
      <c r="D16" s="142"/>
      <c r="E16" s="142"/>
      <c r="F16" s="70"/>
      <c r="G16" s="74" t="s">
        <v>73</v>
      </c>
      <c r="H16" s="28"/>
      <c r="I16" s="72"/>
      <c r="J16" s="28"/>
      <c r="K16" s="28"/>
      <c r="L16" s="27"/>
      <c r="M16" s="29"/>
      <c r="DJ16" s="122">
        <v>6</v>
      </c>
    </row>
    <row r="17" spans="1:114" ht="19.5" customHeight="1" thickBot="1">
      <c r="A17" s="2"/>
      <c r="B17" s="2"/>
      <c r="C17" s="60" t="s">
        <v>146</v>
      </c>
      <c r="D17" s="131"/>
      <c r="E17" s="131"/>
      <c r="F17" s="4"/>
      <c r="G17" s="74" t="s">
        <v>72</v>
      </c>
      <c r="H17" s="28"/>
      <c r="I17" s="72"/>
      <c r="J17" s="28"/>
      <c r="K17" s="28"/>
      <c r="L17" s="27"/>
      <c r="M17" s="29"/>
      <c r="AZ17" s="10" t="s">
        <v>10</v>
      </c>
      <c r="DJ17" s="122">
        <v>7</v>
      </c>
    </row>
    <row r="18" spans="1:114" ht="19.5" customHeight="1" thickBot="1">
      <c r="A18" s="2"/>
      <c r="B18" s="2"/>
      <c r="C18" s="60" t="s">
        <v>147</v>
      </c>
      <c r="D18" s="131"/>
      <c r="E18" s="131"/>
      <c r="F18" s="4"/>
      <c r="G18" s="74" t="s">
        <v>74</v>
      </c>
      <c r="H18" s="28"/>
      <c r="I18" s="72"/>
      <c r="J18" s="28"/>
      <c r="K18" s="28"/>
      <c r="L18" s="27"/>
      <c r="M18" s="29"/>
      <c r="AZ18" s="10"/>
      <c r="DJ18" s="122">
        <v>8</v>
      </c>
    </row>
    <row r="19" spans="1:114" ht="19.5" thickBot="1">
      <c r="A19" s="2"/>
      <c r="B19" s="2"/>
      <c r="C19" s="60" t="s">
        <v>148</v>
      </c>
      <c r="D19" s="131"/>
      <c r="E19" s="131"/>
      <c r="F19" s="4"/>
      <c r="G19" s="74" t="s">
        <v>135</v>
      </c>
      <c r="H19" s="28"/>
      <c r="I19" s="28"/>
      <c r="J19" s="102"/>
      <c r="K19" s="102"/>
      <c r="L19" s="27"/>
      <c r="M19" s="29"/>
      <c r="AZ19" s="10"/>
      <c r="DJ19" s="122">
        <v>9</v>
      </c>
    </row>
    <row r="20" spans="1:114" ht="19.5" thickBot="1">
      <c r="A20" s="2"/>
      <c r="B20" s="2"/>
      <c r="C20" s="76" t="s">
        <v>149</v>
      </c>
      <c r="D20" s="131"/>
      <c r="E20" s="131"/>
      <c r="F20" s="4"/>
      <c r="G20" s="103" t="s">
        <v>137</v>
      </c>
      <c r="H20" s="27"/>
      <c r="I20" s="27"/>
      <c r="J20" s="98"/>
      <c r="K20" s="98"/>
      <c r="L20" s="127"/>
      <c r="M20" s="35"/>
      <c r="AZ20" s="10"/>
      <c r="DJ20" s="122">
        <v>10</v>
      </c>
    </row>
    <row r="21" spans="1:114">
      <c r="A21" s="2"/>
      <c r="B21" s="2"/>
      <c r="E21" s="5"/>
      <c r="F21" s="4"/>
      <c r="G21" s="21"/>
      <c r="H21" s="19"/>
      <c r="I21" s="20"/>
      <c r="J21" s="20"/>
      <c r="K21" s="20"/>
      <c r="L21" s="21"/>
      <c r="M21" s="21"/>
      <c r="AZ21" s="10"/>
    </row>
    <row r="22" spans="1:114" ht="19.5" thickBot="1">
      <c r="A22" s="2"/>
      <c r="B22" s="2"/>
      <c r="C22" s="53"/>
      <c r="D22" s="6"/>
      <c r="E22" s="5"/>
      <c r="F22" s="4"/>
      <c r="G22" s="21"/>
      <c r="H22" s="19"/>
      <c r="I22" s="20"/>
      <c r="J22" s="20"/>
      <c r="K22" s="20"/>
      <c r="L22" s="21"/>
      <c r="M22" s="21"/>
    </row>
    <row r="23" spans="1:114">
      <c r="A23" s="2"/>
      <c r="B23" s="2"/>
      <c r="C23" s="36" t="s">
        <v>75</v>
      </c>
      <c r="D23" s="37"/>
      <c r="E23" s="37"/>
      <c r="F23" s="77"/>
      <c r="G23" s="21"/>
      <c r="H23" s="21"/>
      <c r="I23" s="21"/>
      <c r="J23" s="22"/>
      <c r="K23" s="22"/>
      <c r="L23" s="21"/>
      <c r="M23" s="21"/>
    </row>
    <row r="24" spans="1:114">
      <c r="A24" s="2"/>
      <c r="B24" s="2"/>
      <c r="C24" s="40" t="s">
        <v>77</v>
      </c>
      <c r="D24" s="39"/>
      <c r="E24" s="39"/>
      <c r="F24" s="78"/>
      <c r="G24" s="21"/>
      <c r="H24" s="21"/>
      <c r="I24" s="21"/>
      <c r="J24" s="22"/>
      <c r="K24" s="22"/>
      <c r="L24" s="21"/>
      <c r="M24" s="21"/>
    </row>
    <row r="25" spans="1:114">
      <c r="C25" s="38" t="s">
        <v>76</v>
      </c>
      <c r="D25" s="41"/>
      <c r="E25" s="41"/>
      <c r="F25" s="79"/>
      <c r="G25" s="21"/>
      <c r="H25" s="21"/>
      <c r="I25" s="21"/>
      <c r="J25" s="21"/>
      <c r="K25" s="21"/>
      <c r="L25" s="21"/>
      <c r="M25" s="21"/>
    </row>
    <row r="26" spans="1:114" ht="37.5">
      <c r="C26" s="94" t="s">
        <v>159</v>
      </c>
      <c r="D26" s="41"/>
      <c r="E26" s="41"/>
      <c r="F26" s="79"/>
      <c r="G26" s="21"/>
      <c r="H26" s="21"/>
      <c r="I26" s="21"/>
      <c r="J26" s="21"/>
      <c r="K26" s="21"/>
      <c r="L26" s="21"/>
      <c r="M26" s="21"/>
      <c r="CG26" s="1">
        <v>1</v>
      </c>
    </row>
    <row r="27" spans="1:114">
      <c r="C27" s="42" t="s">
        <v>80</v>
      </c>
      <c r="D27" s="41"/>
      <c r="E27" s="41"/>
      <c r="F27" s="79"/>
      <c r="G27" s="21"/>
      <c r="H27" s="21"/>
      <c r="I27" s="21"/>
      <c r="CG27" s="1">
        <v>2</v>
      </c>
    </row>
    <row r="28" spans="1:114">
      <c r="C28" s="38" t="s">
        <v>78</v>
      </c>
      <c r="D28" s="41"/>
      <c r="E28" s="41"/>
      <c r="F28" s="79"/>
      <c r="G28" s="21"/>
      <c r="H28" s="21"/>
      <c r="I28" s="21"/>
      <c r="CG28" s="1">
        <v>3</v>
      </c>
    </row>
    <row r="29" spans="1:114" ht="39.75" customHeight="1">
      <c r="C29" s="99" t="s">
        <v>136</v>
      </c>
      <c r="D29" s="41"/>
      <c r="E29" s="41"/>
      <c r="F29" s="79"/>
      <c r="G29" s="21"/>
      <c r="H29" s="21"/>
      <c r="I29" s="21"/>
      <c r="CG29" s="3">
        <v>4</v>
      </c>
    </row>
    <row r="30" spans="1:114">
      <c r="C30" s="38" t="s">
        <v>79</v>
      </c>
      <c r="D30" s="41"/>
      <c r="E30" s="41"/>
      <c r="F30" s="79"/>
      <c r="G30" s="21"/>
      <c r="H30" s="21"/>
      <c r="I30" s="21"/>
      <c r="CG30" s="3">
        <v>5</v>
      </c>
    </row>
    <row r="31" spans="1:114" ht="19.5" thickBot="1">
      <c r="C31" s="65" t="s">
        <v>100</v>
      </c>
      <c r="D31" s="43"/>
      <c r="E31" s="43"/>
      <c r="F31" s="80"/>
      <c r="G31" s="21"/>
      <c r="H31" s="21"/>
      <c r="I31" s="21"/>
      <c r="CG31" s="3">
        <v>6</v>
      </c>
    </row>
    <row r="32" spans="1:114">
      <c r="C32" s="54"/>
      <c r="D32" s="47"/>
      <c r="E32" s="47"/>
      <c r="F32" s="4"/>
      <c r="CG32" s="3">
        <v>7</v>
      </c>
    </row>
    <row r="33" spans="3:85">
      <c r="C33" s="55"/>
      <c r="D33" s="47"/>
      <c r="E33" s="47"/>
      <c r="F33" s="4"/>
      <c r="CG33" s="3">
        <v>8</v>
      </c>
    </row>
    <row r="34" spans="3:85" ht="23.25">
      <c r="C34" s="82" t="s">
        <v>4</v>
      </c>
      <c r="D34" s="4"/>
      <c r="E34" s="4"/>
      <c r="F34" s="4"/>
      <c r="CG34" s="3">
        <v>9</v>
      </c>
    </row>
    <row r="35" spans="3:85" ht="18">
      <c r="C35" s="83" t="s">
        <v>130</v>
      </c>
      <c r="D35" s="4"/>
      <c r="E35" s="4"/>
      <c r="F35" s="4"/>
      <c r="CG35" s="3">
        <v>10</v>
      </c>
    </row>
    <row r="36" spans="3:85" ht="26.25">
      <c r="C36" s="49" t="s">
        <v>81</v>
      </c>
      <c r="D36" s="9"/>
      <c r="E36" s="64" t="str">
        <f>IF(D36="נכשל", "הסטודנט נכשל בהכשרה."," ")</f>
        <v xml:space="preserve"> </v>
      </c>
      <c r="F36" s="7"/>
      <c r="G36" s="62"/>
      <c r="H36" s="62"/>
      <c r="I36" s="62"/>
      <c r="J36" s="62"/>
      <c r="K36" s="62"/>
      <c r="L36" s="62"/>
      <c r="M36" s="62"/>
      <c r="N36" s="62"/>
      <c r="CG36" s="3">
        <v>11</v>
      </c>
    </row>
    <row r="37" spans="3:85" ht="26.25">
      <c r="C37" s="49" t="s">
        <v>82</v>
      </c>
      <c r="D37" s="9"/>
      <c r="E37" s="64" t="str">
        <f t="shared" ref="E37:E41" si="0">IF(D37="נכשל", "הסטודנט נכשל בהכשרה."," ")</f>
        <v xml:space="preserve"> </v>
      </c>
      <c r="F37" s="7"/>
      <c r="G37" s="62"/>
      <c r="H37" s="62"/>
      <c r="I37" s="62"/>
      <c r="J37" s="62"/>
      <c r="K37" s="62"/>
      <c r="L37" s="62"/>
      <c r="M37" s="62"/>
      <c r="N37" s="62"/>
      <c r="CG37" s="3">
        <v>12</v>
      </c>
    </row>
    <row r="38" spans="3:85" ht="26.25">
      <c r="C38" s="49" t="s">
        <v>83</v>
      </c>
      <c r="D38" s="9"/>
      <c r="E38" s="64" t="str">
        <f t="shared" si="0"/>
        <v xml:space="preserve"> </v>
      </c>
      <c r="F38" s="7"/>
      <c r="G38" s="62"/>
      <c r="H38" s="62"/>
      <c r="I38" s="62"/>
      <c r="J38" s="62"/>
      <c r="K38" s="62"/>
      <c r="L38" s="62"/>
      <c r="M38" s="62"/>
      <c r="N38" s="62"/>
      <c r="CG38" s="3">
        <v>13</v>
      </c>
    </row>
    <row r="39" spans="3:85" ht="26.25">
      <c r="C39" s="49" t="s">
        <v>84</v>
      </c>
      <c r="D39" s="9"/>
      <c r="E39" s="64" t="str">
        <f t="shared" si="0"/>
        <v xml:space="preserve"> </v>
      </c>
      <c r="F39" s="7"/>
      <c r="G39" s="62"/>
      <c r="H39" s="62"/>
      <c r="I39" s="62"/>
      <c r="J39" s="62"/>
      <c r="K39" s="62"/>
      <c r="L39" s="62"/>
      <c r="M39" s="62"/>
      <c r="N39" s="62"/>
      <c r="CG39" s="3">
        <v>14</v>
      </c>
    </row>
    <row r="40" spans="3:85" ht="26.25">
      <c r="C40" s="49" t="s">
        <v>85</v>
      </c>
      <c r="D40" s="9"/>
      <c r="E40" s="64" t="str">
        <f t="shared" si="0"/>
        <v xml:space="preserve"> </v>
      </c>
      <c r="F40" s="7"/>
      <c r="G40" s="62"/>
      <c r="H40" s="62"/>
      <c r="I40" s="62"/>
      <c r="J40" s="62"/>
      <c r="K40" s="62"/>
      <c r="L40" s="62"/>
      <c r="M40" s="62"/>
      <c r="N40" s="62"/>
      <c r="CG40" s="3">
        <v>15</v>
      </c>
    </row>
    <row r="41" spans="3:85" ht="26.25">
      <c r="C41" s="49" t="s">
        <v>86</v>
      </c>
      <c r="D41" s="9"/>
      <c r="E41" s="64" t="str">
        <f t="shared" si="0"/>
        <v xml:space="preserve"> </v>
      </c>
      <c r="F41" s="7"/>
      <c r="G41" s="62"/>
      <c r="H41" s="62"/>
      <c r="I41" s="62"/>
      <c r="J41" s="62"/>
      <c r="K41" s="62"/>
      <c r="L41" s="62"/>
      <c r="M41" s="62"/>
      <c r="N41" s="62"/>
    </row>
    <row r="42" spans="3:85" ht="28.5">
      <c r="C42" s="8"/>
      <c r="D42" s="4"/>
      <c r="E42" s="63" t="str">
        <f>IF(AND(OR(D36="נכשל",D37="נכשל",D38="נכשל",D39="נכשל",D40="נכשל",D41="נכשל"),D36&lt;&gt;"",D37&lt;&gt;"",D38&lt;&gt;"",D39&lt;&gt;"",D40&lt;&gt;"",D41&lt;&gt;""),".נכשל בהכשרה. נא לא להמשיך במילוי הטופס"," ")</f>
        <v xml:space="preserve"> </v>
      </c>
      <c r="F42" s="4"/>
    </row>
    <row r="43" spans="3:85">
      <c r="C43" s="16" t="s">
        <v>131</v>
      </c>
      <c r="E43" s="4"/>
      <c r="F43" s="4"/>
    </row>
    <row r="44" spans="3:85" ht="19.5" thickBot="1">
      <c r="C44" s="124"/>
      <c r="D44" s="4"/>
      <c r="E44" s="4"/>
      <c r="F44" s="4"/>
    </row>
    <row r="45" spans="3:85">
      <c r="C45" s="57"/>
    </row>
    <row r="46" spans="3:85" ht="19.5" thickBot="1"/>
    <row r="47" spans="3:85">
      <c r="C47" s="84" t="s">
        <v>87</v>
      </c>
    </row>
    <row r="48" spans="3:85">
      <c r="C48" s="85" t="s">
        <v>88</v>
      </c>
    </row>
    <row r="49" spans="2:35">
      <c r="C49" s="85" t="s">
        <v>89</v>
      </c>
    </row>
    <row r="50" spans="2:35">
      <c r="C50" s="85" t="s">
        <v>98</v>
      </c>
    </row>
    <row r="51" spans="2:35">
      <c r="C51" s="85" t="s">
        <v>93</v>
      </c>
    </row>
    <row r="52" spans="2:35">
      <c r="C52" s="85" t="s">
        <v>99</v>
      </c>
    </row>
    <row r="53" spans="2:35" ht="19.5" thickBot="1">
      <c r="C53" s="86" t="s">
        <v>90</v>
      </c>
    </row>
    <row r="55" spans="2:35" ht="23.25">
      <c r="C55" s="82" t="s">
        <v>7</v>
      </c>
    </row>
    <row r="56" spans="2:35">
      <c r="C56" s="56"/>
    </row>
    <row r="57" spans="2:35" ht="21">
      <c r="C57" s="87" t="s">
        <v>101</v>
      </c>
      <c r="D57" s="11" t="s">
        <v>8</v>
      </c>
      <c r="E57" s="12">
        <v>6</v>
      </c>
      <c r="F57" s="12">
        <v>7</v>
      </c>
      <c r="G57" s="12">
        <v>7.5</v>
      </c>
      <c r="H57" s="13">
        <v>8</v>
      </c>
      <c r="I57" s="13">
        <v>8.5</v>
      </c>
      <c r="J57" s="13">
        <v>9</v>
      </c>
      <c r="K57" s="13">
        <v>9.5</v>
      </c>
      <c r="L57" s="13">
        <v>10</v>
      </c>
      <c r="M57" s="14" t="s">
        <v>9</v>
      </c>
    </row>
    <row r="58" spans="2:35" ht="21" customHeight="1">
      <c r="C58" s="48" t="s">
        <v>102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96" t="str">
        <f>IF(SUM(Y58:AA58)=0,"",". שימי לב שתהיה הלימה בין הציון לבין המשוב המילולי כי סעיף זה הוגדר כנקודה לשיפור")</f>
        <v/>
      </c>
      <c r="O58" s="111"/>
      <c r="Y58" s="1">
        <f>IF(D58="X",4.5,0)</f>
        <v>0</v>
      </c>
      <c r="Z58" s="1">
        <f>IF(E58="X",6,0)</f>
        <v>0</v>
      </c>
      <c r="AA58" s="1">
        <f>IF(F58="X",7,0)</f>
        <v>0</v>
      </c>
      <c r="AB58" s="1">
        <f>IF(G58="X",7.5,0)</f>
        <v>0</v>
      </c>
      <c r="AC58" s="1">
        <f>IF(H58="X",8,0)</f>
        <v>0</v>
      </c>
      <c r="AD58" s="1">
        <f>IF(I58="X",8.5,0)</f>
        <v>0</v>
      </c>
      <c r="AE58" s="1">
        <f>IF(J58="X",9,0)</f>
        <v>0</v>
      </c>
      <c r="AF58" s="1">
        <f>IF(K58="X",9.5,0)</f>
        <v>0</v>
      </c>
      <c r="AG58" s="1">
        <f>IF(L58="X",10,0)</f>
        <v>0</v>
      </c>
      <c r="AH58" s="1">
        <f>IF(M58="X",1,0)</f>
        <v>0</v>
      </c>
      <c r="AI58" s="1">
        <f>IF(SUM(Y58:AH58)=0,1,0)</f>
        <v>1</v>
      </c>
    </row>
    <row r="59" spans="2:35" ht="21" customHeight="1">
      <c r="B59" s="112"/>
      <c r="C59" s="113" t="s">
        <v>103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96" t="str">
        <f t="shared" ref="N59:N65" si="1">IF(SUM(Y59:AA59)=0,"",". שימי לב שתהיה הלימה בין הציון לבין המשוב המילולי כי סעיף זה הוגדר כנקודה לשיפור")</f>
        <v/>
      </c>
      <c r="O59" s="111"/>
      <c r="Y59" s="1">
        <f t="shared" ref="Y59:Y64" si="2">IF(D59="X",4.5,0)</f>
        <v>0</v>
      </c>
      <c r="Z59" s="1">
        <f t="shared" ref="Z59:Z64" si="3">IF(E59="X",6,0)</f>
        <v>0</v>
      </c>
      <c r="AA59" s="1">
        <f t="shared" ref="AA59:AA64" si="4">IF(F59="X",7,0)</f>
        <v>0</v>
      </c>
      <c r="AB59" s="1">
        <f t="shared" ref="AB59:AB64" si="5">IF(G59="X",7.5,0)</f>
        <v>0</v>
      </c>
      <c r="AC59" s="1">
        <f t="shared" ref="AC59:AC64" si="6">IF(H59="X",8,0)</f>
        <v>0</v>
      </c>
      <c r="AD59" s="1">
        <f t="shared" ref="AD59:AD64" si="7">IF(I59="X",8.5,0)</f>
        <v>0</v>
      </c>
      <c r="AE59" s="1">
        <f t="shared" ref="AE59:AE64" si="8">IF(J59="X",9,0)</f>
        <v>0</v>
      </c>
      <c r="AF59" s="1">
        <f t="shared" ref="AF59:AF64" si="9">IF(K59="X",9.5,0)</f>
        <v>0</v>
      </c>
      <c r="AG59" s="1">
        <f t="shared" ref="AG59:AG64" si="10">IF(L59="X",10,0)</f>
        <v>0</v>
      </c>
      <c r="AH59" s="1">
        <f>IF(M59="X",1,0)</f>
        <v>0</v>
      </c>
      <c r="AI59" s="1">
        <f t="shared" ref="AI59:AI112" si="11">IF(SUM(Y59:AH59)=0,1,0)</f>
        <v>1</v>
      </c>
    </row>
    <row r="60" spans="2:35" ht="19.5" customHeight="1">
      <c r="C60" s="48" t="s">
        <v>11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96" t="str">
        <f t="shared" si="1"/>
        <v/>
      </c>
      <c r="O60" s="111"/>
      <c r="Y60" s="1">
        <f t="shared" si="2"/>
        <v>0</v>
      </c>
      <c r="Z60" s="1">
        <f t="shared" si="3"/>
        <v>0</v>
      </c>
      <c r="AA60" s="1">
        <f t="shared" si="4"/>
        <v>0</v>
      </c>
      <c r="AB60" s="1">
        <f t="shared" si="5"/>
        <v>0</v>
      </c>
      <c r="AC60" s="1">
        <f t="shared" si="6"/>
        <v>0</v>
      </c>
      <c r="AD60" s="1">
        <f t="shared" si="7"/>
        <v>0</v>
      </c>
      <c r="AE60" s="1">
        <f t="shared" si="8"/>
        <v>0</v>
      </c>
      <c r="AF60" s="1">
        <f t="shared" si="9"/>
        <v>0</v>
      </c>
      <c r="AG60" s="1">
        <f t="shared" si="10"/>
        <v>0</v>
      </c>
      <c r="AH60" s="1">
        <f t="shared" ref="AH60:AH112" si="12">IF(M60="X",1,0)</f>
        <v>0</v>
      </c>
      <c r="AI60" s="1">
        <f t="shared" si="11"/>
        <v>1</v>
      </c>
    </row>
    <row r="61" spans="2:35" ht="19.5" customHeight="1">
      <c r="B61" s="112"/>
      <c r="C61" s="113" t="s">
        <v>104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96" t="str">
        <f t="shared" si="1"/>
        <v/>
      </c>
      <c r="O61" s="111"/>
      <c r="Y61" s="1">
        <f t="shared" si="2"/>
        <v>0</v>
      </c>
      <c r="Z61" s="1">
        <f t="shared" si="3"/>
        <v>0</v>
      </c>
      <c r="AA61" s="1">
        <f t="shared" si="4"/>
        <v>0</v>
      </c>
      <c r="AB61" s="1">
        <f t="shared" si="5"/>
        <v>0</v>
      </c>
      <c r="AC61" s="1">
        <f t="shared" si="6"/>
        <v>0</v>
      </c>
      <c r="AD61" s="1">
        <f t="shared" si="7"/>
        <v>0</v>
      </c>
      <c r="AE61" s="1">
        <f t="shared" si="8"/>
        <v>0</v>
      </c>
      <c r="AF61" s="1">
        <f t="shared" si="9"/>
        <v>0</v>
      </c>
      <c r="AG61" s="1">
        <f t="shared" si="10"/>
        <v>0</v>
      </c>
      <c r="AH61" s="1">
        <f t="shared" si="12"/>
        <v>0</v>
      </c>
      <c r="AI61" s="1">
        <f t="shared" si="11"/>
        <v>1</v>
      </c>
    </row>
    <row r="62" spans="2:35" ht="19.5" customHeight="1">
      <c r="C62" s="48" t="s">
        <v>12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96" t="str">
        <f t="shared" si="1"/>
        <v/>
      </c>
      <c r="O62" s="111"/>
      <c r="Y62" s="1">
        <f t="shared" si="2"/>
        <v>0</v>
      </c>
      <c r="Z62" s="1">
        <f t="shared" si="3"/>
        <v>0</v>
      </c>
      <c r="AA62" s="1">
        <f t="shared" si="4"/>
        <v>0</v>
      </c>
      <c r="AB62" s="1">
        <f t="shared" si="5"/>
        <v>0</v>
      </c>
      <c r="AC62" s="1">
        <f t="shared" si="6"/>
        <v>0</v>
      </c>
      <c r="AD62" s="1">
        <f t="shared" si="7"/>
        <v>0</v>
      </c>
      <c r="AE62" s="1">
        <f t="shared" si="8"/>
        <v>0</v>
      </c>
      <c r="AF62" s="1">
        <f t="shared" si="9"/>
        <v>0</v>
      </c>
      <c r="AG62" s="1">
        <f t="shared" si="10"/>
        <v>0</v>
      </c>
      <c r="AH62" s="1">
        <f t="shared" si="12"/>
        <v>0</v>
      </c>
      <c r="AI62" s="1">
        <f t="shared" si="11"/>
        <v>1</v>
      </c>
    </row>
    <row r="63" spans="2:35" ht="19.5" customHeight="1">
      <c r="B63" s="112"/>
      <c r="C63" s="113" t="s">
        <v>105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96" t="str">
        <f t="shared" si="1"/>
        <v/>
      </c>
      <c r="O63" s="111"/>
      <c r="Y63" s="1">
        <f t="shared" si="2"/>
        <v>0</v>
      </c>
      <c r="Z63" s="1">
        <f t="shared" si="3"/>
        <v>0</v>
      </c>
      <c r="AA63" s="1">
        <f t="shared" si="4"/>
        <v>0</v>
      </c>
      <c r="AB63" s="1">
        <f t="shared" si="5"/>
        <v>0</v>
      </c>
      <c r="AC63" s="1">
        <f t="shared" si="6"/>
        <v>0</v>
      </c>
      <c r="AD63" s="1">
        <f t="shared" si="7"/>
        <v>0</v>
      </c>
      <c r="AE63" s="1">
        <f t="shared" si="8"/>
        <v>0</v>
      </c>
      <c r="AF63" s="1">
        <f t="shared" si="9"/>
        <v>0</v>
      </c>
      <c r="AG63" s="1">
        <f t="shared" si="10"/>
        <v>0</v>
      </c>
      <c r="AH63" s="1">
        <f t="shared" si="12"/>
        <v>0</v>
      </c>
      <c r="AI63" s="1">
        <f t="shared" si="11"/>
        <v>1</v>
      </c>
    </row>
    <row r="64" spans="2:35" ht="19.5" customHeight="1">
      <c r="C64" s="48" t="s">
        <v>106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96" t="str">
        <f t="shared" si="1"/>
        <v/>
      </c>
      <c r="O64" s="111"/>
      <c r="Y64" s="1">
        <f t="shared" si="2"/>
        <v>0</v>
      </c>
      <c r="Z64" s="1">
        <f t="shared" si="3"/>
        <v>0</v>
      </c>
      <c r="AA64" s="1">
        <f t="shared" si="4"/>
        <v>0</v>
      </c>
      <c r="AB64" s="1">
        <f t="shared" si="5"/>
        <v>0</v>
      </c>
      <c r="AC64" s="1">
        <f t="shared" si="6"/>
        <v>0</v>
      </c>
      <c r="AD64" s="1">
        <f t="shared" si="7"/>
        <v>0</v>
      </c>
      <c r="AE64" s="1">
        <f t="shared" si="8"/>
        <v>0</v>
      </c>
      <c r="AF64" s="1">
        <f t="shared" si="9"/>
        <v>0</v>
      </c>
      <c r="AG64" s="1">
        <f t="shared" si="10"/>
        <v>0</v>
      </c>
      <c r="AH64" s="1">
        <f t="shared" si="12"/>
        <v>0</v>
      </c>
      <c r="AI64" s="1">
        <f t="shared" si="11"/>
        <v>1</v>
      </c>
    </row>
    <row r="65" spans="1:35" ht="19.5" customHeight="1">
      <c r="A65" s="112"/>
      <c r="B65" s="112"/>
      <c r="C65" s="113" t="s">
        <v>107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96" t="str">
        <f t="shared" si="1"/>
        <v/>
      </c>
      <c r="O65" s="111"/>
      <c r="Y65" s="1">
        <f t="shared" ref="Y65" si="13">IF(D65="X",4.5,0)</f>
        <v>0</v>
      </c>
      <c r="Z65" s="1">
        <f t="shared" ref="Z65" si="14">IF(E65="X",6,0)</f>
        <v>0</v>
      </c>
      <c r="AA65" s="1">
        <f t="shared" ref="AA65" si="15">IF(F65="X",7,0)</f>
        <v>0</v>
      </c>
      <c r="AB65" s="1">
        <f t="shared" ref="AB65" si="16">IF(G65="X",7.5,0)</f>
        <v>0</v>
      </c>
      <c r="AC65" s="1">
        <f t="shared" ref="AC65" si="17">IF(H65="X",8,0)</f>
        <v>0</v>
      </c>
      <c r="AD65" s="1">
        <f t="shared" ref="AD65" si="18">IF(I65="X",8.5,0)</f>
        <v>0</v>
      </c>
      <c r="AE65" s="1">
        <f t="shared" ref="AE65" si="19">IF(J65="X",9,0)</f>
        <v>0</v>
      </c>
      <c r="AF65" s="1">
        <f t="shared" ref="AF65" si="20">IF(K65="X",9.5,0)</f>
        <v>0</v>
      </c>
      <c r="AG65" s="1">
        <f t="shared" ref="AG65" si="21">IF(L65="X",10,0)</f>
        <v>0</v>
      </c>
      <c r="AH65" s="1">
        <f t="shared" ref="AH65" si="22">IF(M65="X",1,0)</f>
        <v>0</v>
      </c>
      <c r="AI65" s="1">
        <f t="shared" si="11"/>
        <v>1</v>
      </c>
    </row>
    <row r="66" spans="1:35" ht="20.100000000000001" customHeight="1">
      <c r="H66" s="128" t="str">
        <f>IF(SUM(AI58:AI65)=0," ", "לא סיימת למלא את כל הסעיפים")</f>
        <v>לא סיימת למלא את כל הסעיפים</v>
      </c>
      <c r="N66" s="95">
        <f>SUM(Y58:AG65)/(8-SUM(AH58:AH65))</f>
        <v>0</v>
      </c>
    </row>
    <row r="67" spans="1:35" ht="20.100000000000001" customHeight="1">
      <c r="C67" s="16" t="s">
        <v>131</v>
      </c>
    </row>
    <row r="68" spans="1:35" ht="20.100000000000001" customHeight="1" thickBot="1">
      <c r="C68" s="124"/>
    </row>
    <row r="70" spans="1:35" ht="21">
      <c r="C70" s="87" t="s">
        <v>108</v>
      </c>
      <c r="D70" s="11" t="s">
        <v>8</v>
      </c>
      <c r="E70" s="12">
        <v>6</v>
      </c>
      <c r="F70" s="12">
        <v>7</v>
      </c>
      <c r="G70" s="12">
        <v>7.5</v>
      </c>
      <c r="H70" s="13">
        <v>8</v>
      </c>
      <c r="I70" s="13">
        <v>8.5</v>
      </c>
      <c r="J70" s="13">
        <v>9</v>
      </c>
      <c r="K70" s="13">
        <v>9.5</v>
      </c>
      <c r="L70" s="13">
        <v>10</v>
      </c>
      <c r="M70" s="14" t="s">
        <v>9</v>
      </c>
    </row>
    <row r="71" spans="1:35" ht="39">
      <c r="C71" s="48" t="s">
        <v>109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96" t="str">
        <f>IF(SUM(Y71:AA71)=0,"",". שימי לב שתהיה הלימה בין הציון לבין המשוב המילולי כי סעיף זה הוגדר כנקודה לשיפור")</f>
        <v/>
      </c>
      <c r="O71" s="111"/>
      <c r="Y71" s="1">
        <f t="shared" ref="Y71:Y112" si="23">IF(D71="X",4.5,0)</f>
        <v>0</v>
      </c>
      <c r="Z71" s="1">
        <f t="shared" ref="Z71:Z112" si="24">IF(E71="X",6,0)</f>
        <v>0</v>
      </c>
      <c r="AA71" s="1">
        <f t="shared" ref="AA71:AA112" si="25">IF(F71="X",7,0)</f>
        <v>0</v>
      </c>
      <c r="AB71" s="1">
        <f t="shared" ref="AB71:AB112" si="26">IF(G71="X",7.5,0)</f>
        <v>0</v>
      </c>
      <c r="AC71" s="1">
        <f t="shared" ref="AC71:AC112" si="27">IF(H71="X",8,0)</f>
        <v>0</v>
      </c>
      <c r="AD71" s="1">
        <f t="shared" ref="AD71:AD112" si="28">IF(I71="X",8.5,0)</f>
        <v>0</v>
      </c>
      <c r="AE71" s="1">
        <f t="shared" ref="AE71:AE112" si="29">IF(J71="X",9,0)</f>
        <v>0</v>
      </c>
      <c r="AF71" s="1">
        <f t="shared" ref="AF71:AF112" si="30">IF(K71="X",9.5,0)</f>
        <v>0</v>
      </c>
      <c r="AG71" s="1">
        <f t="shared" ref="AG71:AG112" si="31">IF(L71="X",10,0)</f>
        <v>0</v>
      </c>
      <c r="AH71" s="1">
        <f t="shared" si="12"/>
        <v>0</v>
      </c>
      <c r="AI71" s="1">
        <f t="shared" si="11"/>
        <v>1</v>
      </c>
    </row>
    <row r="72" spans="1:35">
      <c r="B72" s="112"/>
      <c r="C72" s="113" t="s">
        <v>110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96" t="str">
        <f t="shared" ref="N72:N82" si="32">IF(SUM(Y72:AA72)=0,"",". שימי לב שתהיה הלימה בין הציון לבין המשוב המילולי כי סעיף זה הוגדר כנקודה לשיפור")</f>
        <v/>
      </c>
      <c r="Y72" s="1">
        <f t="shared" si="23"/>
        <v>0</v>
      </c>
      <c r="Z72" s="1">
        <f t="shared" si="24"/>
        <v>0</v>
      </c>
      <c r="AA72" s="1">
        <f t="shared" si="25"/>
        <v>0</v>
      </c>
      <c r="AB72" s="1">
        <f t="shared" si="26"/>
        <v>0</v>
      </c>
      <c r="AC72" s="1">
        <f t="shared" si="27"/>
        <v>0</v>
      </c>
      <c r="AD72" s="1">
        <f t="shared" si="28"/>
        <v>0</v>
      </c>
      <c r="AE72" s="1">
        <f t="shared" si="29"/>
        <v>0</v>
      </c>
      <c r="AF72" s="1">
        <f t="shared" si="30"/>
        <v>0</v>
      </c>
      <c r="AG72" s="1">
        <f t="shared" si="31"/>
        <v>0</v>
      </c>
      <c r="AH72" s="1">
        <f t="shared" si="12"/>
        <v>0</v>
      </c>
      <c r="AI72" s="1">
        <f t="shared" si="11"/>
        <v>1</v>
      </c>
    </row>
    <row r="73" spans="1:35">
      <c r="C73" s="48" t="s">
        <v>111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96" t="str">
        <f t="shared" si="32"/>
        <v/>
      </c>
      <c r="Y73" s="1">
        <f t="shared" si="23"/>
        <v>0</v>
      </c>
      <c r="Z73" s="1">
        <f t="shared" si="24"/>
        <v>0</v>
      </c>
      <c r="AA73" s="1">
        <f t="shared" si="25"/>
        <v>0</v>
      </c>
      <c r="AB73" s="1">
        <f t="shared" si="26"/>
        <v>0</v>
      </c>
      <c r="AC73" s="1">
        <f t="shared" si="27"/>
        <v>0</v>
      </c>
      <c r="AD73" s="1">
        <f t="shared" si="28"/>
        <v>0</v>
      </c>
      <c r="AE73" s="1">
        <f t="shared" si="29"/>
        <v>0</v>
      </c>
      <c r="AF73" s="1">
        <f t="shared" si="30"/>
        <v>0</v>
      </c>
      <c r="AG73" s="1">
        <f t="shared" si="31"/>
        <v>0</v>
      </c>
      <c r="AH73" s="1">
        <f t="shared" si="12"/>
        <v>0</v>
      </c>
      <c r="AI73" s="1">
        <f t="shared" si="11"/>
        <v>1</v>
      </c>
    </row>
    <row r="74" spans="1:35">
      <c r="A74" s="112"/>
      <c r="B74" s="112"/>
      <c r="C74" s="113" t="s">
        <v>112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96" t="str">
        <f t="shared" si="32"/>
        <v/>
      </c>
      <c r="Y74" s="1">
        <f t="shared" si="23"/>
        <v>0</v>
      </c>
      <c r="Z74" s="1">
        <f t="shared" si="24"/>
        <v>0</v>
      </c>
      <c r="AA74" s="1">
        <f t="shared" si="25"/>
        <v>0</v>
      </c>
      <c r="AB74" s="1">
        <f t="shared" si="26"/>
        <v>0</v>
      </c>
      <c r="AC74" s="1">
        <f t="shared" si="27"/>
        <v>0</v>
      </c>
      <c r="AD74" s="1">
        <f t="shared" si="28"/>
        <v>0</v>
      </c>
      <c r="AE74" s="1">
        <f t="shared" si="29"/>
        <v>0</v>
      </c>
      <c r="AF74" s="1">
        <f t="shared" si="30"/>
        <v>0</v>
      </c>
      <c r="AG74" s="1">
        <f t="shared" si="31"/>
        <v>0</v>
      </c>
      <c r="AH74" s="1">
        <f t="shared" si="12"/>
        <v>0</v>
      </c>
      <c r="AI74" s="1">
        <f t="shared" si="11"/>
        <v>1</v>
      </c>
    </row>
    <row r="75" spans="1:35">
      <c r="C75" s="48" t="s">
        <v>14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96" t="str">
        <f t="shared" si="32"/>
        <v/>
      </c>
      <c r="Y75" s="1">
        <f t="shared" si="23"/>
        <v>0</v>
      </c>
      <c r="Z75" s="1">
        <f t="shared" si="24"/>
        <v>0</v>
      </c>
      <c r="AA75" s="1">
        <f t="shared" si="25"/>
        <v>0</v>
      </c>
      <c r="AB75" s="1">
        <f t="shared" si="26"/>
        <v>0</v>
      </c>
      <c r="AC75" s="1">
        <f t="shared" si="27"/>
        <v>0</v>
      </c>
      <c r="AD75" s="1">
        <f t="shared" si="28"/>
        <v>0</v>
      </c>
      <c r="AE75" s="1">
        <f t="shared" si="29"/>
        <v>0</v>
      </c>
      <c r="AF75" s="1">
        <f t="shared" si="30"/>
        <v>0</v>
      </c>
      <c r="AG75" s="1">
        <f t="shared" si="31"/>
        <v>0</v>
      </c>
      <c r="AH75" s="1">
        <f t="shared" si="12"/>
        <v>0</v>
      </c>
      <c r="AI75" s="1">
        <f t="shared" si="11"/>
        <v>1</v>
      </c>
    </row>
    <row r="76" spans="1:35">
      <c r="B76" s="112"/>
      <c r="C76" s="113" t="s">
        <v>113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96" t="str">
        <f t="shared" si="32"/>
        <v/>
      </c>
      <c r="Y76" s="1">
        <f t="shared" si="23"/>
        <v>0</v>
      </c>
      <c r="Z76" s="1">
        <f t="shared" si="24"/>
        <v>0</v>
      </c>
      <c r="AA76" s="1">
        <f t="shared" si="25"/>
        <v>0</v>
      </c>
      <c r="AB76" s="1">
        <f t="shared" si="26"/>
        <v>0</v>
      </c>
      <c r="AC76" s="1">
        <f t="shared" si="27"/>
        <v>0</v>
      </c>
      <c r="AD76" s="1">
        <f t="shared" si="28"/>
        <v>0</v>
      </c>
      <c r="AE76" s="1">
        <f t="shared" si="29"/>
        <v>0</v>
      </c>
      <c r="AF76" s="1">
        <f t="shared" si="30"/>
        <v>0</v>
      </c>
      <c r="AG76" s="1">
        <f t="shared" si="31"/>
        <v>0</v>
      </c>
      <c r="AH76" s="1">
        <f t="shared" si="12"/>
        <v>0</v>
      </c>
      <c r="AI76" s="1">
        <f t="shared" si="11"/>
        <v>1</v>
      </c>
    </row>
    <row r="77" spans="1:35">
      <c r="C77" s="48" t="s">
        <v>114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96" t="str">
        <f t="shared" si="32"/>
        <v/>
      </c>
      <c r="Y77" s="1">
        <f t="shared" si="23"/>
        <v>0</v>
      </c>
      <c r="Z77" s="1">
        <f t="shared" si="24"/>
        <v>0</v>
      </c>
      <c r="AA77" s="1">
        <f t="shared" si="25"/>
        <v>0</v>
      </c>
      <c r="AB77" s="1">
        <f t="shared" si="26"/>
        <v>0</v>
      </c>
      <c r="AC77" s="1">
        <f t="shared" si="27"/>
        <v>0</v>
      </c>
      <c r="AD77" s="1">
        <f t="shared" si="28"/>
        <v>0</v>
      </c>
      <c r="AE77" s="1">
        <f t="shared" si="29"/>
        <v>0</v>
      </c>
      <c r="AF77" s="1">
        <f t="shared" si="30"/>
        <v>0</v>
      </c>
      <c r="AG77" s="1">
        <f t="shared" si="31"/>
        <v>0</v>
      </c>
      <c r="AH77" s="1">
        <f t="shared" si="12"/>
        <v>0</v>
      </c>
      <c r="AI77" s="1">
        <f t="shared" si="11"/>
        <v>1</v>
      </c>
    </row>
    <row r="78" spans="1:35">
      <c r="B78" s="112"/>
      <c r="C78" s="113" t="s">
        <v>115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96" t="str">
        <f t="shared" si="32"/>
        <v/>
      </c>
      <c r="Y78" s="1">
        <f t="shared" si="23"/>
        <v>0</v>
      </c>
      <c r="Z78" s="1">
        <f t="shared" si="24"/>
        <v>0</v>
      </c>
      <c r="AA78" s="1">
        <f t="shared" si="25"/>
        <v>0</v>
      </c>
      <c r="AB78" s="1">
        <f t="shared" si="26"/>
        <v>0</v>
      </c>
      <c r="AC78" s="1">
        <f t="shared" si="27"/>
        <v>0</v>
      </c>
      <c r="AD78" s="1">
        <f t="shared" si="28"/>
        <v>0</v>
      </c>
      <c r="AE78" s="1">
        <f t="shared" si="29"/>
        <v>0</v>
      </c>
      <c r="AF78" s="1">
        <f t="shared" si="30"/>
        <v>0</v>
      </c>
      <c r="AG78" s="1">
        <f t="shared" si="31"/>
        <v>0</v>
      </c>
      <c r="AH78" s="1">
        <f t="shared" si="12"/>
        <v>0</v>
      </c>
      <c r="AI78" s="1">
        <f t="shared" si="11"/>
        <v>1</v>
      </c>
    </row>
    <row r="79" spans="1:35">
      <c r="C79" s="48" t="s">
        <v>116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96" t="str">
        <f t="shared" si="32"/>
        <v/>
      </c>
      <c r="Y79" s="1">
        <f t="shared" si="23"/>
        <v>0</v>
      </c>
      <c r="Z79" s="1">
        <f t="shared" si="24"/>
        <v>0</v>
      </c>
      <c r="AA79" s="1">
        <f t="shared" si="25"/>
        <v>0</v>
      </c>
      <c r="AB79" s="1">
        <f t="shared" si="26"/>
        <v>0</v>
      </c>
      <c r="AC79" s="1">
        <f t="shared" si="27"/>
        <v>0</v>
      </c>
      <c r="AD79" s="1">
        <f t="shared" si="28"/>
        <v>0</v>
      </c>
      <c r="AE79" s="1">
        <f t="shared" si="29"/>
        <v>0</v>
      </c>
      <c r="AF79" s="1">
        <f t="shared" si="30"/>
        <v>0</v>
      </c>
      <c r="AG79" s="1">
        <f t="shared" si="31"/>
        <v>0</v>
      </c>
      <c r="AH79" s="1">
        <f t="shared" si="12"/>
        <v>0</v>
      </c>
      <c r="AI79" s="1">
        <f t="shared" si="11"/>
        <v>1</v>
      </c>
    </row>
    <row r="80" spans="1:35">
      <c r="B80" s="112"/>
      <c r="C80" s="113" t="s">
        <v>117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96" t="str">
        <f t="shared" si="32"/>
        <v/>
      </c>
      <c r="Y80" s="1">
        <f t="shared" si="23"/>
        <v>0</v>
      </c>
      <c r="Z80" s="1">
        <f t="shared" si="24"/>
        <v>0</v>
      </c>
      <c r="AA80" s="1">
        <f t="shared" si="25"/>
        <v>0</v>
      </c>
      <c r="AB80" s="1">
        <f t="shared" si="26"/>
        <v>0</v>
      </c>
      <c r="AC80" s="1">
        <f t="shared" si="27"/>
        <v>0</v>
      </c>
      <c r="AD80" s="1">
        <f t="shared" si="28"/>
        <v>0</v>
      </c>
      <c r="AE80" s="1">
        <f t="shared" si="29"/>
        <v>0</v>
      </c>
      <c r="AF80" s="1">
        <f t="shared" si="30"/>
        <v>0</v>
      </c>
      <c r="AG80" s="1">
        <f t="shared" si="31"/>
        <v>0</v>
      </c>
      <c r="AH80" s="1">
        <f t="shared" si="12"/>
        <v>0</v>
      </c>
      <c r="AI80" s="1">
        <f t="shared" si="11"/>
        <v>1</v>
      </c>
    </row>
    <row r="81" spans="1:35">
      <c r="C81" s="48" t="s">
        <v>118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96" t="str">
        <f t="shared" si="32"/>
        <v/>
      </c>
      <c r="Y81" s="1">
        <f t="shared" si="23"/>
        <v>0</v>
      </c>
      <c r="Z81" s="1">
        <f t="shared" si="24"/>
        <v>0</v>
      </c>
      <c r="AA81" s="1">
        <f t="shared" si="25"/>
        <v>0</v>
      </c>
      <c r="AB81" s="1">
        <f t="shared" si="26"/>
        <v>0</v>
      </c>
      <c r="AC81" s="1">
        <f t="shared" si="27"/>
        <v>0</v>
      </c>
      <c r="AD81" s="1">
        <f t="shared" si="28"/>
        <v>0</v>
      </c>
      <c r="AE81" s="1">
        <f t="shared" si="29"/>
        <v>0</v>
      </c>
      <c r="AF81" s="1">
        <f t="shared" si="30"/>
        <v>0</v>
      </c>
      <c r="AG81" s="1">
        <f t="shared" si="31"/>
        <v>0</v>
      </c>
      <c r="AH81" s="1">
        <f t="shared" si="12"/>
        <v>0</v>
      </c>
      <c r="AI81" s="1">
        <f t="shared" si="11"/>
        <v>1</v>
      </c>
    </row>
    <row r="82" spans="1:35">
      <c r="A82" s="112"/>
      <c r="B82" s="112"/>
      <c r="C82" s="113" t="s">
        <v>119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96" t="str">
        <f t="shared" si="32"/>
        <v/>
      </c>
      <c r="Y82" s="1">
        <f t="shared" si="23"/>
        <v>0</v>
      </c>
      <c r="Z82" s="1">
        <f t="shared" si="24"/>
        <v>0</v>
      </c>
      <c r="AA82" s="1">
        <f t="shared" si="25"/>
        <v>0</v>
      </c>
      <c r="AB82" s="1">
        <f t="shared" si="26"/>
        <v>0</v>
      </c>
      <c r="AC82" s="1">
        <f t="shared" si="27"/>
        <v>0</v>
      </c>
      <c r="AD82" s="1">
        <f t="shared" si="28"/>
        <v>0</v>
      </c>
      <c r="AE82" s="1">
        <f t="shared" si="29"/>
        <v>0</v>
      </c>
      <c r="AF82" s="1">
        <f t="shared" si="30"/>
        <v>0</v>
      </c>
      <c r="AG82" s="1">
        <f t="shared" si="31"/>
        <v>0</v>
      </c>
      <c r="AH82" s="1">
        <f t="shared" si="12"/>
        <v>0</v>
      </c>
      <c r="AI82" s="1">
        <f t="shared" si="11"/>
        <v>1</v>
      </c>
    </row>
    <row r="83" spans="1:35" ht="26.25">
      <c r="H83" s="128" t="str">
        <f>IF(SUM(AI71:AI82)=0," ", "לא סיימת למלא את כל הסעיפים")</f>
        <v>לא סיימת למלא את כל הסעיפים</v>
      </c>
      <c r="N83" s="95">
        <f>SUM(Y71:AG82)/(12-SUM(AH71:AH82))</f>
        <v>0</v>
      </c>
    </row>
    <row r="84" spans="1:35">
      <c r="C84" s="16" t="s">
        <v>131</v>
      </c>
    </row>
    <row r="85" spans="1:35" ht="19.5" thickBot="1">
      <c r="C85" s="124"/>
    </row>
    <row r="87" spans="1:35" ht="21">
      <c r="C87" s="81" t="s">
        <v>15</v>
      </c>
      <c r="D87" s="11" t="s">
        <v>8</v>
      </c>
      <c r="E87" s="12">
        <v>6</v>
      </c>
      <c r="F87" s="12">
        <v>7</v>
      </c>
      <c r="G87" s="12">
        <v>7.5</v>
      </c>
      <c r="H87" s="13">
        <v>8</v>
      </c>
      <c r="I87" s="13">
        <v>8.5</v>
      </c>
      <c r="J87" s="13">
        <v>9</v>
      </c>
      <c r="K87" s="13">
        <v>9.5</v>
      </c>
      <c r="L87" s="13">
        <v>10</v>
      </c>
      <c r="M87" s="14" t="s">
        <v>9</v>
      </c>
    </row>
    <row r="88" spans="1:35">
      <c r="C88" s="50" t="s">
        <v>16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96" t="str">
        <f>IF(SUM(Y88:AA88)=0,"",". שימי לב שתהיה הלימה בין הציון לבין המשוב המילולי כי סעיף זה הוגדר כנקודה לשיפור")</f>
        <v/>
      </c>
      <c r="Y88" s="1">
        <f t="shared" si="23"/>
        <v>0</v>
      </c>
      <c r="Z88" s="1">
        <f t="shared" si="24"/>
        <v>0</v>
      </c>
      <c r="AA88" s="1">
        <f t="shared" si="25"/>
        <v>0</v>
      </c>
      <c r="AB88" s="1">
        <f t="shared" si="26"/>
        <v>0</v>
      </c>
      <c r="AC88" s="1">
        <f t="shared" si="27"/>
        <v>0</v>
      </c>
      <c r="AD88" s="1">
        <f t="shared" si="28"/>
        <v>0</v>
      </c>
      <c r="AE88" s="1">
        <f t="shared" si="29"/>
        <v>0</v>
      </c>
      <c r="AF88" s="1">
        <f t="shared" si="30"/>
        <v>0</v>
      </c>
      <c r="AG88" s="1">
        <f t="shared" si="31"/>
        <v>0</v>
      </c>
      <c r="AH88" s="1">
        <f t="shared" si="12"/>
        <v>0</v>
      </c>
      <c r="AI88" s="1">
        <f t="shared" si="11"/>
        <v>1</v>
      </c>
    </row>
    <row r="89" spans="1:35" ht="37.5">
      <c r="A89" s="112"/>
      <c r="B89" s="112"/>
      <c r="C89" s="115" t="s">
        <v>120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96" t="str">
        <f t="shared" ref="N89:N94" si="33">IF(SUM(Y89:AA89)=0,"",". שימי לב שתהיה הלימה בין הציון לבין המשוב המילולי כי סעיף זה הוגדר כנקודה לשיפור")</f>
        <v/>
      </c>
      <c r="Y89" s="1">
        <f t="shared" si="23"/>
        <v>0</v>
      </c>
      <c r="Z89" s="1">
        <f t="shared" si="24"/>
        <v>0</v>
      </c>
      <c r="AA89" s="1">
        <f t="shared" si="25"/>
        <v>0</v>
      </c>
      <c r="AB89" s="1">
        <f t="shared" si="26"/>
        <v>0</v>
      </c>
      <c r="AC89" s="1">
        <f t="shared" si="27"/>
        <v>0</v>
      </c>
      <c r="AD89" s="1">
        <f t="shared" si="28"/>
        <v>0</v>
      </c>
      <c r="AE89" s="1">
        <f t="shared" si="29"/>
        <v>0</v>
      </c>
      <c r="AF89" s="1">
        <f t="shared" si="30"/>
        <v>0</v>
      </c>
      <c r="AG89" s="1">
        <f t="shared" si="31"/>
        <v>0</v>
      </c>
      <c r="AH89" s="1">
        <f t="shared" si="12"/>
        <v>0</v>
      </c>
      <c r="AI89" s="1">
        <f t="shared" si="11"/>
        <v>1</v>
      </c>
    </row>
    <row r="90" spans="1:35">
      <c r="C90" s="48" t="s">
        <v>17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96" t="str">
        <f t="shared" si="33"/>
        <v/>
      </c>
      <c r="Y90" s="1">
        <f t="shared" si="23"/>
        <v>0</v>
      </c>
      <c r="Z90" s="1">
        <f t="shared" si="24"/>
        <v>0</v>
      </c>
      <c r="AA90" s="1">
        <f t="shared" si="25"/>
        <v>0</v>
      </c>
      <c r="AB90" s="1">
        <f t="shared" si="26"/>
        <v>0</v>
      </c>
      <c r="AC90" s="1">
        <f t="shared" si="27"/>
        <v>0</v>
      </c>
      <c r="AD90" s="1">
        <f t="shared" si="28"/>
        <v>0</v>
      </c>
      <c r="AE90" s="1">
        <f t="shared" si="29"/>
        <v>0</v>
      </c>
      <c r="AF90" s="1">
        <f t="shared" si="30"/>
        <v>0</v>
      </c>
      <c r="AG90" s="1">
        <f t="shared" si="31"/>
        <v>0</v>
      </c>
      <c r="AH90" s="1">
        <f t="shared" si="12"/>
        <v>0</v>
      </c>
      <c r="AI90" s="1">
        <f t="shared" si="11"/>
        <v>1</v>
      </c>
    </row>
    <row r="91" spans="1:35">
      <c r="A91" s="112"/>
      <c r="B91" s="112"/>
      <c r="C91" s="113" t="s">
        <v>121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96" t="str">
        <f t="shared" si="33"/>
        <v/>
      </c>
      <c r="Y91" s="1">
        <f t="shared" si="23"/>
        <v>0</v>
      </c>
      <c r="Z91" s="1">
        <f t="shared" si="24"/>
        <v>0</v>
      </c>
      <c r="AA91" s="1">
        <f t="shared" si="25"/>
        <v>0</v>
      </c>
      <c r="AB91" s="1">
        <f t="shared" si="26"/>
        <v>0</v>
      </c>
      <c r="AC91" s="1">
        <f t="shared" si="27"/>
        <v>0</v>
      </c>
      <c r="AD91" s="1">
        <f t="shared" si="28"/>
        <v>0</v>
      </c>
      <c r="AE91" s="1">
        <f t="shared" si="29"/>
        <v>0</v>
      </c>
      <c r="AF91" s="1">
        <f t="shared" si="30"/>
        <v>0</v>
      </c>
      <c r="AG91" s="1">
        <f t="shared" si="31"/>
        <v>0</v>
      </c>
      <c r="AH91" s="1">
        <f t="shared" si="12"/>
        <v>0</v>
      </c>
      <c r="AI91" s="1">
        <f t="shared" si="11"/>
        <v>1</v>
      </c>
    </row>
    <row r="92" spans="1:35">
      <c r="C92" s="48" t="s">
        <v>122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96" t="str">
        <f t="shared" si="33"/>
        <v/>
      </c>
      <c r="Y92" s="1">
        <f t="shared" si="23"/>
        <v>0</v>
      </c>
      <c r="Z92" s="1">
        <f t="shared" ref="Z92" si="34">IF(E92="X",6,0)</f>
        <v>0</v>
      </c>
      <c r="AA92" s="1">
        <f t="shared" ref="AA92" si="35">IF(F92="X",7,0)</f>
        <v>0</v>
      </c>
      <c r="AB92" s="1">
        <f t="shared" ref="AB92" si="36">IF(G92="X",7.5,0)</f>
        <v>0</v>
      </c>
      <c r="AC92" s="1">
        <f t="shared" ref="AC92" si="37">IF(H92="X",8,0)</f>
        <v>0</v>
      </c>
      <c r="AD92" s="1">
        <f t="shared" ref="AD92" si="38">IF(I92="X",8.5,0)</f>
        <v>0</v>
      </c>
      <c r="AE92" s="1">
        <f t="shared" ref="AE92" si="39">IF(J92="X",9,0)</f>
        <v>0</v>
      </c>
      <c r="AF92" s="1">
        <f t="shared" ref="AF92" si="40">IF(K92="X",9.5,0)</f>
        <v>0</v>
      </c>
      <c r="AG92" s="1">
        <f t="shared" ref="AG92" si="41">IF(L92="X",10,0)</f>
        <v>0</v>
      </c>
      <c r="AH92" s="1">
        <f t="shared" si="12"/>
        <v>0</v>
      </c>
      <c r="AI92" s="1">
        <f t="shared" si="11"/>
        <v>1</v>
      </c>
    </row>
    <row r="93" spans="1:35">
      <c r="A93" s="112"/>
      <c r="B93" s="112"/>
      <c r="C93" s="115" t="s">
        <v>123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96" t="str">
        <f t="shared" si="33"/>
        <v/>
      </c>
      <c r="Y93" s="1">
        <f t="shared" si="23"/>
        <v>0</v>
      </c>
      <c r="Z93" s="1">
        <f t="shared" si="24"/>
        <v>0</v>
      </c>
      <c r="AA93" s="1">
        <f t="shared" si="25"/>
        <v>0</v>
      </c>
      <c r="AB93" s="1">
        <f t="shared" si="26"/>
        <v>0</v>
      </c>
      <c r="AC93" s="1">
        <f t="shared" si="27"/>
        <v>0</v>
      </c>
      <c r="AD93" s="1">
        <f t="shared" si="28"/>
        <v>0</v>
      </c>
      <c r="AE93" s="1">
        <f t="shared" si="29"/>
        <v>0</v>
      </c>
      <c r="AF93" s="1">
        <f t="shared" si="30"/>
        <v>0</v>
      </c>
      <c r="AG93" s="1">
        <f t="shared" si="31"/>
        <v>0</v>
      </c>
      <c r="AH93" s="1">
        <f t="shared" si="12"/>
        <v>0</v>
      </c>
      <c r="AI93" s="1">
        <f t="shared" si="11"/>
        <v>1</v>
      </c>
    </row>
    <row r="94" spans="1:35">
      <c r="C94" s="50" t="s">
        <v>124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96" t="str">
        <f t="shared" si="33"/>
        <v/>
      </c>
      <c r="Y94" s="1">
        <f t="shared" si="23"/>
        <v>0</v>
      </c>
      <c r="Z94" s="1">
        <f t="shared" si="24"/>
        <v>0</v>
      </c>
      <c r="AA94" s="1">
        <f t="shared" si="25"/>
        <v>0</v>
      </c>
      <c r="AB94" s="1">
        <f t="shared" si="26"/>
        <v>0</v>
      </c>
      <c r="AC94" s="1">
        <f t="shared" si="27"/>
        <v>0</v>
      </c>
      <c r="AD94" s="1">
        <f t="shared" si="28"/>
        <v>0</v>
      </c>
      <c r="AE94" s="1">
        <f t="shared" si="29"/>
        <v>0</v>
      </c>
      <c r="AF94" s="1">
        <f t="shared" si="30"/>
        <v>0</v>
      </c>
      <c r="AG94" s="1">
        <f t="shared" si="31"/>
        <v>0</v>
      </c>
      <c r="AH94" s="1">
        <f t="shared" si="12"/>
        <v>0</v>
      </c>
      <c r="AI94" s="1">
        <f t="shared" si="11"/>
        <v>1</v>
      </c>
    </row>
    <row r="95" spans="1:35" ht="26.25">
      <c r="H95" s="128" t="str">
        <f>IF(SUM(AI88:AI94)=0," ", "לא סיימת למלא את כל הסעיפים")</f>
        <v>לא סיימת למלא את כל הסעיפים</v>
      </c>
      <c r="N95" s="95">
        <f>SUM(Y88:AG94)/(7-SUM(AH88:AH94))</f>
        <v>0</v>
      </c>
    </row>
    <row r="96" spans="1:35">
      <c r="C96" s="16" t="s">
        <v>13</v>
      </c>
    </row>
    <row r="97" spans="1:35" ht="19.5" thickBot="1">
      <c r="C97" s="124"/>
    </row>
    <row r="99" spans="1:35" ht="21">
      <c r="C99" s="81" t="s">
        <v>18</v>
      </c>
      <c r="D99" s="11" t="s">
        <v>8</v>
      </c>
      <c r="E99" s="12">
        <v>6</v>
      </c>
      <c r="F99" s="12">
        <v>7</v>
      </c>
      <c r="G99" s="12">
        <v>7.5</v>
      </c>
      <c r="H99" s="13">
        <v>8</v>
      </c>
      <c r="I99" s="13">
        <v>8.5</v>
      </c>
      <c r="J99" s="13">
        <v>9</v>
      </c>
      <c r="K99" s="13">
        <v>9.5</v>
      </c>
      <c r="L99" s="13">
        <v>10</v>
      </c>
      <c r="M99" s="14" t="s">
        <v>9</v>
      </c>
    </row>
    <row r="100" spans="1:35" ht="36" customHeight="1">
      <c r="C100" s="50" t="s">
        <v>125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96" t="str">
        <f t="shared" ref="N100:N112" si="42">IF(SUM(Y100:AA100)=0,"",". שימי לב שתהיה הלימה בין הציון לבין המשוב המילולי כי סעיף זה הוגדר כנקודה לשיפור")</f>
        <v/>
      </c>
      <c r="Y100" s="1">
        <f t="shared" si="23"/>
        <v>0</v>
      </c>
      <c r="Z100" s="1">
        <f t="shared" si="24"/>
        <v>0</v>
      </c>
      <c r="AA100" s="1">
        <f t="shared" si="25"/>
        <v>0</v>
      </c>
      <c r="AB100" s="1">
        <f t="shared" si="26"/>
        <v>0</v>
      </c>
      <c r="AC100" s="1">
        <f t="shared" si="27"/>
        <v>0</v>
      </c>
      <c r="AD100" s="1">
        <f t="shared" si="28"/>
        <v>0</v>
      </c>
      <c r="AE100" s="1">
        <f t="shared" si="29"/>
        <v>0</v>
      </c>
      <c r="AF100" s="1">
        <f t="shared" si="30"/>
        <v>0</v>
      </c>
      <c r="AG100" s="1">
        <f t="shared" si="31"/>
        <v>0</v>
      </c>
      <c r="AH100" s="1">
        <f t="shared" si="12"/>
        <v>0</v>
      </c>
      <c r="AI100" s="1">
        <f t="shared" si="11"/>
        <v>1</v>
      </c>
    </row>
    <row r="101" spans="1:35">
      <c r="A101" s="112"/>
      <c r="B101" s="112"/>
      <c r="C101" s="115" t="s">
        <v>19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96" t="str">
        <f t="shared" si="42"/>
        <v/>
      </c>
      <c r="Y101" s="1">
        <f t="shared" si="23"/>
        <v>0</v>
      </c>
      <c r="Z101" s="1">
        <f t="shared" si="24"/>
        <v>0</v>
      </c>
      <c r="AA101" s="1">
        <f t="shared" si="25"/>
        <v>0</v>
      </c>
      <c r="AB101" s="1">
        <f t="shared" si="26"/>
        <v>0</v>
      </c>
      <c r="AC101" s="1">
        <f t="shared" si="27"/>
        <v>0</v>
      </c>
      <c r="AD101" s="1">
        <f t="shared" si="28"/>
        <v>0</v>
      </c>
      <c r="AE101" s="1">
        <f t="shared" si="29"/>
        <v>0</v>
      </c>
      <c r="AF101" s="1">
        <f t="shared" si="30"/>
        <v>0</v>
      </c>
      <c r="AG101" s="1">
        <f t="shared" si="31"/>
        <v>0</v>
      </c>
      <c r="AH101" s="1">
        <f t="shared" si="12"/>
        <v>0</v>
      </c>
      <c r="AI101" s="1">
        <f t="shared" si="11"/>
        <v>1</v>
      </c>
    </row>
    <row r="102" spans="1:35">
      <c r="C102" s="50" t="s">
        <v>20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96" t="str">
        <f t="shared" si="42"/>
        <v/>
      </c>
      <c r="Y102" s="1">
        <f t="shared" si="23"/>
        <v>0</v>
      </c>
      <c r="Z102" s="1">
        <f t="shared" si="24"/>
        <v>0</v>
      </c>
      <c r="AA102" s="1">
        <f t="shared" si="25"/>
        <v>0</v>
      </c>
      <c r="AB102" s="1">
        <f t="shared" si="26"/>
        <v>0</v>
      </c>
      <c r="AC102" s="1">
        <f t="shared" si="27"/>
        <v>0</v>
      </c>
      <c r="AD102" s="1">
        <f t="shared" si="28"/>
        <v>0</v>
      </c>
      <c r="AE102" s="1">
        <f t="shared" si="29"/>
        <v>0</v>
      </c>
      <c r="AF102" s="1">
        <f t="shared" si="30"/>
        <v>0</v>
      </c>
      <c r="AG102" s="1">
        <f t="shared" si="31"/>
        <v>0</v>
      </c>
      <c r="AH102" s="1">
        <f t="shared" si="12"/>
        <v>0</v>
      </c>
      <c r="AI102" s="1">
        <f t="shared" si="11"/>
        <v>1</v>
      </c>
    </row>
    <row r="103" spans="1:35">
      <c r="A103" s="112"/>
      <c r="B103" s="112"/>
      <c r="C103" s="115" t="s">
        <v>21</v>
      </c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96" t="str">
        <f t="shared" si="42"/>
        <v/>
      </c>
      <c r="Y103" s="1">
        <f t="shared" si="23"/>
        <v>0</v>
      </c>
      <c r="Z103" s="1">
        <f t="shared" si="24"/>
        <v>0</v>
      </c>
      <c r="AA103" s="1">
        <f t="shared" si="25"/>
        <v>0</v>
      </c>
      <c r="AB103" s="1">
        <f t="shared" si="26"/>
        <v>0</v>
      </c>
      <c r="AC103" s="1">
        <f t="shared" si="27"/>
        <v>0</v>
      </c>
      <c r="AD103" s="1">
        <f t="shared" si="28"/>
        <v>0</v>
      </c>
      <c r="AE103" s="1">
        <f t="shared" si="29"/>
        <v>0</v>
      </c>
      <c r="AF103" s="1">
        <f t="shared" si="30"/>
        <v>0</v>
      </c>
      <c r="AG103" s="1">
        <f t="shared" si="31"/>
        <v>0</v>
      </c>
      <c r="AH103" s="1">
        <f t="shared" si="12"/>
        <v>0</v>
      </c>
      <c r="AI103" s="1">
        <f t="shared" si="11"/>
        <v>1</v>
      </c>
    </row>
    <row r="104" spans="1:35" ht="36" customHeight="1">
      <c r="C104" s="67" t="s">
        <v>126</v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96" t="str">
        <f t="shared" si="42"/>
        <v/>
      </c>
      <c r="Y104" s="1">
        <f t="shared" si="23"/>
        <v>0</v>
      </c>
      <c r="Z104" s="1">
        <f t="shared" si="24"/>
        <v>0</v>
      </c>
      <c r="AA104" s="1">
        <f t="shared" si="25"/>
        <v>0</v>
      </c>
      <c r="AB104" s="1">
        <f t="shared" si="26"/>
        <v>0</v>
      </c>
      <c r="AC104" s="1">
        <f t="shared" si="27"/>
        <v>0</v>
      </c>
      <c r="AD104" s="1">
        <f t="shared" si="28"/>
        <v>0</v>
      </c>
      <c r="AE104" s="1">
        <f t="shared" si="29"/>
        <v>0</v>
      </c>
      <c r="AF104" s="1">
        <f t="shared" si="30"/>
        <v>0</v>
      </c>
      <c r="AG104" s="1">
        <f t="shared" si="31"/>
        <v>0</v>
      </c>
      <c r="AH104" s="1">
        <f t="shared" si="12"/>
        <v>0</v>
      </c>
      <c r="AI104" s="1">
        <f t="shared" si="11"/>
        <v>1</v>
      </c>
    </row>
    <row r="105" spans="1:35">
      <c r="A105" s="112"/>
      <c r="B105" s="112"/>
      <c r="C105" s="115" t="s">
        <v>127</v>
      </c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96" t="str">
        <f t="shared" si="42"/>
        <v/>
      </c>
      <c r="Y105" s="1">
        <f t="shared" si="23"/>
        <v>0</v>
      </c>
      <c r="Z105" s="1">
        <f t="shared" si="24"/>
        <v>0</v>
      </c>
      <c r="AA105" s="1">
        <f t="shared" si="25"/>
        <v>0</v>
      </c>
      <c r="AB105" s="1">
        <f t="shared" si="26"/>
        <v>0</v>
      </c>
      <c r="AC105" s="1">
        <f t="shared" si="27"/>
        <v>0</v>
      </c>
      <c r="AD105" s="1">
        <f t="shared" si="28"/>
        <v>0</v>
      </c>
      <c r="AE105" s="1">
        <f t="shared" si="29"/>
        <v>0</v>
      </c>
      <c r="AF105" s="1">
        <f t="shared" si="30"/>
        <v>0</v>
      </c>
      <c r="AG105" s="1">
        <f t="shared" si="31"/>
        <v>0</v>
      </c>
      <c r="AH105" s="1">
        <f t="shared" si="12"/>
        <v>0</v>
      </c>
      <c r="AI105" s="1">
        <f t="shared" si="11"/>
        <v>1</v>
      </c>
    </row>
    <row r="106" spans="1:35">
      <c r="C106" s="50" t="s">
        <v>22</v>
      </c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96" t="str">
        <f t="shared" si="42"/>
        <v/>
      </c>
      <c r="Y106" s="1">
        <f t="shared" si="23"/>
        <v>0</v>
      </c>
      <c r="Z106" s="1">
        <f t="shared" si="24"/>
        <v>0</v>
      </c>
      <c r="AA106" s="1">
        <f t="shared" si="25"/>
        <v>0</v>
      </c>
      <c r="AB106" s="1">
        <f t="shared" si="26"/>
        <v>0</v>
      </c>
      <c r="AC106" s="1">
        <f t="shared" si="27"/>
        <v>0</v>
      </c>
      <c r="AD106" s="1">
        <f t="shared" si="28"/>
        <v>0</v>
      </c>
      <c r="AE106" s="1">
        <f t="shared" si="29"/>
        <v>0</v>
      </c>
      <c r="AF106" s="1">
        <f t="shared" si="30"/>
        <v>0</v>
      </c>
      <c r="AG106" s="1">
        <f t="shared" si="31"/>
        <v>0</v>
      </c>
      <c r="AH106" s="1">
        <f t="shared" si="12"/>
        <v>0</v>
      </c>
      <c r="AI106" s="1">
        <f t="shared" si="11"/>
        <v>1</v>
      </c>
    </row>
    <row r="107" spans="1:35">
      <c r="C107" s="50" t="s">
        <v>23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96" t="str">
        <f t="shared" si="42"/>
        <v/>
      </c>
      <c r="Y107" s="1">
        <f t="shared" si="23"/>
        <v>0</v>
      </c>
      <c r="Z107" s="1">
        <f t="shared" si="24"/>
        <v>0</v>
      </c>
      <c r="AA107" s="1">
        <f t="shared" si="25"/>
        <v>0</v>
      </c>
      <c r="AB107" s="1">
        <f t="shared" si="26"/>
        <v>0</v>
      </c>
      <c r="AC107" s="1">
        <f t="shared" si="27"/>
        <v>0</v>
      </c>
      <c r="AD107" s="1">
        <f t="shared" si="28"/>
        <v>0</v>
      </c>
      <c r="AE107" s="1">
        <f t="shared" si="29"/>
        <v>0</v>
      </c>
      <c r="AF107" s="1">
        <f t="shared" si="30"/>
        <v>0</v>
      </c>
      <c r="AG107" s="1">
        <f t="shared" si="31"/>
        <v>0</v>
      </c>
      <c r="AH107" s="1">
        <f t="shared" si="12"/>
        <v>0</v>
      </c>
    </row>
    <row r="108" spans="1:35">
      <c r="A108" s="112"/>
      <c r="B108" s="112"/>
      <c r="C108" s="115" t="s">
        <v>128</v>
      </c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96" t="str">
        <f t="shared" si="42"/>
        <v/>
      </c>
      <c r="Y108" s="1">
        <f t="shared" ref="Y108:Y111" si="43">IF(D108="X",4.5,0)</f>
        <v>0</v>
      </c>
      <c r="Z108" s="1">
        <f t="shared" ref="Z108:Z111" si="44">IF(E108="X",6,0)</f>
        <v>0</v>
      </c>
      <c r="AA108" s="1">
        <f t="shared" ref="AA108:AA111" si="45">IF(F108="X",7,0)</f>
        <v>0</v>
      </c>
      <c r="AB108" s="1">
        <f t="shared" ref="AB108:AB111" si="46">IF(G108="X",7.5,0)</f>
        <v>0</v>
      </c>
      <c r="AC108" s="1">
        <f t="shared" ref="AC108:AC111" si="47">IF(H108="X",8,0)</f>
        <v>0</v>
      </c>
      <c r="AD108" s="1">
        <f t="shared" ref="AD108:AD111" si="48">IF(I108="X",8.5,0)</f>
        <v>0</v>
      </c>
      <c r="AE108" s="1">
        <f t="shared" ref="AE108:AE111" si="49">IF(J108="X",9,0)</f>
        <v>0</v>
      </c>
      <c r="AF108" s="1">
        <f t="shared" ref="AF108:AF111" si="50">IF(K108="X",9.5,0)</f>
        <v>0</v>
      </c>
      <c r="AG108" s="1">
        <f t="shared" ref="AG108:AG111" si="51">IF(L108="X",10,0)</f>
        <v>0</v>
      </c>
      <c r="AH108" s="1">
        <f t="shared" ref="AH108:AH111" si="52">IF(M108="X",1,0)</f>
        <v>0</v>
      </c>
      <c r="AI108" s="1">
        <f t="shared" si="11"/>
        <v>1</v>
      </c>
    </row>
    <row r="109" spans="1:35">
      <c r="C109" s="50" t="s">
        <v>129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96" t="str">
        <f t="shared" si="42"/>
        <v/>
      </c>
      <c r="Y109" s="1">
        <f t="shared" si="43"/>
        <v>0</v>
      </c>
      <c r="Z109" s="1">
        <f t="shared" si="44"/>
        <v>0</v>
      </c>
      <c r="AA109" s="1">
        <f t="shared" si="45"/>
        <v>0</v>
      </c>
      <c r="AB109" s="1">
        <f t="shared" si="46"/>
        <v>0</v>
      </c>
      <c r="AC109" s="1">
        <f t="shared" si="47"/>
        <v>0</v>
      </c>
      <c r="AD109" s="1">
        <f t="shared" si="48"/>
        <v>0</v>
      </c>
      <c r="AE109" s="1">
        <f t="shared" si="49"/>
        <v>0</v>
      </c>
      <c r="AF109" s="1">
        <f t="shared" si="50"/>
        <v>0</v>
      </c>
      <c r="AG109" s="1">
        <f t="shared" si="51"/>
        <v>0</v>
      </c>
      <c r="AH109" s="1">
        <f t="shared" si="52"/>
        <v>0</v>
      </c>
      <c r="AI109" s="1">
        <f t="shared" si="11"/>
        <v>1</v>
      </c>
    </row>
    <row r="110" spans="1:35">
      <c r="A110" s="112"/>
      <c r="B110" s="112"/>
      <c r="C110" s="115" t="s">
        <v>155</v>
      </c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96" t="str">
        <f t="shared" si="42"/>
        <v/>
      </c>
      <c r="Y110" s="1">
        <f t="shared" si="43"/>
        <v>0</v>
      </c>
      <c r="Z110" s="1">
        <f t="shared" si="44"/>
        <v>0</v>
      </c>
      <c r="AA110" s="1">
        <f t="shared" si="45"/>
        <v>0</v>
      </c>
      <c r="AB110" s="1">
        <f t="shared" si="46"/>
        <v>0</v>
      </c>
      <c r="AC110" s="1">
        <f t="shared" si="47"/>
        <v>0</v>
      </c>
      <c r="AD110" s="1">
        <f t="shared" si="48"/>
        <v>0</v>
      </c>
      <c r="AE110" s="1">
        <f t="shared" si="49"/>
        <v>0</v>
      </c>
      <c r="AF110" s="1">
        <f t="shared" si="50"/>
        <v>0</v>
      </c>
      <c r="AG110" s="1">
        <f t="shared" si="51"/>
        <v>0</v>
      </c>
      <c r="AH110" s="1">
        <f t="shared" si="52"/>
        <v>0</v>
      </c>
      <c r="AI110" s="1">
        <f t="shared" si="11"/>
        <v>1</v>
      </c>
    </row>
    <row r="111" spans="1:35" ht="37.5">
      <c r="C111" s="50" t="s">
        <v>156</v>
      </c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96" t="str">
        <f t="shared" si="42"/>
        <v/>
      </c>
      <c r="Y111" s="1">
        <f t="shared" si="43"/>
        <v>0</v>
      </c>
      <c r="Z111" s="1">
        <f t="shared" si="44"/>
        <v>0</v>
      </c>
      <c r="AA111" s="1">
        <f t="shared" si="45"/>
        <v>0</v>
      </c>
      <c r="AB111" s="1">
        <f t="shared" si="46"/>
        <v>0</v>
      </c>
      <c r="AC111" s="1">
        <f t="shared" si="47"/>
        <v>0</v>
      </c>
      <c r="AD111" s="1">
        <f t="shared" si="48"/>
        <v>0</v>
      </c>
      <c r="AE111" s="1">
        <f t="shared" si="49"/>
        <v>0</v>
      </c>
      <c r="AF111" s="1">
        <f t="shared" si="50"/>
        <v>0</v>
      </c>
      <c r="AG111" s="1">
        <f t="shared" si="51"/>
        <v>0</v>
      </c>
      <c r="AH111" s="1">
        <f t="shared" si="52"/>
        <v>0</v>
      </c>
      <c r="AI111" s="1">
        <f t="shared" si="11"/>
        <v>1</v>
      </c>
    </row>
    <row r="112" spans="1:35">
      <c r="A112" s="112"/>
      <c r="B112" s="112"/>
      <c r="C112" s="115" t="s">
        <v>157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96" t="str">
        <f t="shared" si="42"/>
        <v/>
      </c>
      <c r="Y112" s="1">
        <f t="shared" si="23"/>
        <v>0</v>
      </c>
      <c r="Z112" s="1">
        <f t="shared" si="24"/>
        <v>0</v>
      </c>
      <c r="AA112" s="1">
        <f t="shared" si="25"/>
        <v>0</v>
      </c>
      <c r="AB112" s="1">
        <f t="shared" si="26"/>
        <v>0</v>
      </c>
      <c r="AC112" s="1">
        <f t="shared" si="27"/>
        <v>0</v>
      </c>
      <c r="AD112" s="1">
        <f t="shared" si="28"/>
        <v>0</v>
      </c>
      <c r="AE112" s="1">
        <f t="shared" si="29"/>
        <v>0</v>
      </c>
      <c r="AF112" s="1">
        <f t="shared" si="30"/>
        <v>0</v>
      </c>
      <c r="AG112" s="1">
        <f t="shared" si="31"/>
        <v>0</v>
      </c>
      <c r="AH112" s="1">
        <f t="shared" si="12"/>
        <v>0</v>
      </c>
      <c r="AI112" s="1">
        <f t="shared" si="11"/>
        <v>1</v>
      </c>
    </row>
    <row r="113" spans="1:14" ht="26.25">
      <c r="C113" s="52"/>
      <c r="H113" s="128" t="str">
        <f>IF(SUM(AI100:AI112)=0," ", "לא סיימת למלא את כל הסעיפים")</f>
        <v>לא סיימת למלא את כל הסעיפים</v>
      </c>
      <c r="N113" s="95">
        <f>SUM(Y100:AG112)/(12-SUM(AH100:AH112))</f>
        <v>0</v>
      </c>
    </row>
    <row r="114" spans="1:14">
      <c r="C114" s="16" t="s">
        <v>131</v>
      </c>
    </row>
    <row r="115" spans="1:14" ht="19.5" thickBot="1">
      <c r="C115" s="125"/>
    </row>
    <row r="116" spans="1:14" ht="19.5" thickBot="1"/>
    <row r="117" spans="1:14" ht="20.25">
      <c r="A117" s="91"/>
      <c r="B117" s="21"/>
      <c r="C117" s="93" t="s">
        <v>132</v>
      </c>
      <c r="D117" s="30"/>
      <c r="E117" s="44"/>
    </row>
    <row r="118" spans="1:14">
      <c r="A118" s="21"/>
      <c r="B118" s="21"/>
      <c r="C118" s="88" t="s">
        <v>133</v>
      </c>
      <c r="D118" s="31"/>
      <c r="E118" s="32"/>
    </row>
    <row r="119" spans="1:14">
      <c r="A119" s="21"/>
      <c r="B119" s="21"/>
      <c r="C119" s="45" t="s">
        <v>92</v>
      </c>
      <c r="D119" s="31"/>
      <c r="E119" s="32"/>
    </row>
    <row r="120" spans="1:14" ht="37.5">
      <c r="A120" s="21"/>
      <c r="B120" s="21"/>
      <c r="C120" s="97" t="s">
        <v>91</v>
      </c>
      <c r="D120" s="31"/>
      <c r="E120" s="32"/>
    </row>
    <row r="121" spans="1:14" ht="14.25" customHeight="1">
      <c r="A121" s="21"/>
      <c r="B121" s="21"/>
      <c r="C121" s="132"/>
      <c r="D121" s="133"/>
      <c r="E121" s="134"/>
    </row>
    <row r="122" spans="1:14" ht="14.25" customHeight="1">
      <c r="A122" s="21"/>
      <c r="B122" s="21"/>
      <c r="C122" s="135"/>
      <c r="D122" s="136"/>
      <c r="E122" s="137"/>
    </row>
    <row r="123" spans="1:14" ht="19.5" thickBot="1">
      <c r="A123" s="92"/>
      <c r="B123" s="21"/>
      <c r="C123" s="89"/>
      <c r="D123" s="90"/>
      <c r="E123" s="46"/>
    </row>
    <row r="124" spans="1:14">
      <c r="A124" s="21"/>
      <c r="B124" s="21"/>
    </row>
    <row r="125" spans="1:14" ht="18" customHeight="1" thickBot="1">
      <c r="C125" s="59" t="s">
        <v>94</v>
      </c>
      <c r="D125" s="21"/>
      <c r="E125" s="21"/>
      <c r="F125" s="21"/>
      <c r="G125" s="21"/>
      <c r="H125" s="21"/>
    </row>
    <row r="126" spans="1:14" ht="14.25" customHeight="1">
      <c r="C126" s="140">
        <f>AVERAGE(N113,N95,N83,N66)*10</f>
        <v>0</v>
      </c>
      <c r="D126" s="21"/>
      <c r="E126" s="21"/>
      <c r="F126" s="21"/>
      <c r="G126" s="21"/>
      <c r="H126" s="21"/>
    </row>
    <row r="127" spans="1:14" ht="14.25" customHeight="1" thickBot="1">
      <c r="C127" s="141"/>
    </row>
    <row r="128" spans="1:14" ht="14.25" customHeight="1">
      <c r="C128" s="15"/>
    </row>
    <row r="129" spans="3:5" ht="19.5" thickBot="1">
      <c r="C129" s="52" t="s">
        <v>24</v>
      </c>
      <c r="D129" s="143"/>
      <c r="E129" s="143"/>
    </row>
    <row r="130" spans="3:5" ht="19.5" thickBot="1">
      <c r="C130" s="52" t="s">
        <v>134</v>
      </c>
      <c r="D130" s="139"/>
      <c r="E130" s="139"/>
    </row>
    <row r="132" spans="3:5" ht="19.5" thickBot="1"/>
    <row r="133" spans="3:5">
      <c r="C133" s="109" t="s">
        <v>151</v>
      </c>
      <c r="D133" s="106"/>
    </row>
    <row r="134" spans="3:5" ht="19.5" thickBot="1">
      <c r="C134" s="108" t="s">
        <v>152</v>
      </c>
      <c r="D134" s="107"/>
    </row>
    <row r="135" spans="3:5" ht="15">
      <c r="C135" s="1"/>
    </row>
    <row r="136" spans="3:5" ht="15">
      <c r="C136" s="1"/>
    </row>
    <row r="139" spans="3:5">
      <c r="D139" s="58"/>
    </row>
    <row r="140" spans="3:5" ht="14.1" customHeight="1"/>
    <row r="141" spans="3:5" ht="14.1" customHeight="1"/>
    <row r="167" spans="21:26 9899:9899" hidden="1"/>
    <row r="168" spans="21:26 9899:9899" hidden="1"/>
    <row r="169" spans="21:26 9899:9899" hidden="1"/>
    <row r="170" spans="21:26 9899:9899" hidden="1"/>
    <row r="171" spans="21:26 9899:9899" hidden="1">
      <c r="U171" s="18" t="s">
        <v>26</v>
      </c>
      <c r="V171" s="1" t="s">
        <v>34</v>
      </c>
      <c r="W171" s="1" t="s">
        <v>37</v>
      </c>
      <c r="X171" s="3" t="s">
        <v>40</v>
      </c>
      <c r="Y171" t="s">
        <v>42</v>
      </c>
      <c r="Z171" t="s">
        <v>46</v>
      </c>
    </row>
    <row r="172" spans="21:26 9899:9899" hidden="1">
      <c r="U172" t="s">
        <v>27</v>
      </c>
      <c r="V172" s="1" t="s">
        <v>35</v>
      </c>
      <c r="W172" s="1" t="s">
        <v>38</v>
      </c>
      <c r="X172" s="3" t="s">
        <v>41</v>
      </c>
      <c r="Y172" t="s">
        <v>43</v>
      </c>
      <c r="Z172" t="s">
        <v>47</v>
      </c>
      <c r="NPS172" s="18" t="s">
        <v>26</v>
      </c>
    </row>
    <row r="173" spans="21:26 9899:9899" hidden="1">
      <c r="U173" t="s">
        <v>95</v>
      </c>
      <c r="V173" s="1" t="s">
        <v>36</v>
      </c>
      <c r="W173" s="1" t="s">
        <v>39</v>
      </c>
      <c r="Y173" t="s">
        <v>44</v>
      </c>
      <c r="Z173" t="s">
        <v>48</v>
      </c>
      <c r="NPS173" t="s">
        <v>27</v>
      </c>
    </row>
    <row r="174" spans="21:26 9899:9899" hidden="1">
      <c r="U174" t="s">
        <v>96</v>
      </c>
      <c r="Y174" t="s">
        <v>45</v>
      </c>
      <c r="Z174" t="s">
        <v>49</v>
      </c>
      <c r="NPS174" t="s">
        <v>28</v>
      </c>
    </row>
    <row r="175" spans="21:26 9899:9899" hidden="1">
      <c r="U175" t="s">
        <v>97</v>
      </c>
      <c r="Z175" t="s">
        <v>50</v>
      </c>
      <c r="NPS175" t="s">
        <v>29</v>
      </c>
    </row>
    <row r="176" spans="21:26 9899:9899" hidden="1">
      <c r="U176" t="s">
        <v>31</v>
      </c>
      <c r="Z176" t="s">
        <v>51</v>
      </c>
      <c r="NPS176" t="s">
        <v>30</v>
      </c>
    </row>
    <row r="177" spans="21:26 9899:9899" hidden="1">
      <c r="U177" t="s">
        <v>32</v>
      </c>
      <c r="Z177" t="s">
        <v>52</v>
      </c>
      <c r="NPS177" t="s">
        <v>31</v>
      </c>
    </row>
    <row r="178" spans="21:26 9899:9899" hidden="1">
      <c r="U178" t="s">
        <v>33</v>
      </c>
      <c r="Z178" t="s">
        <v>53</v>
      </c>
      <c r="NPS178" t="s">
        <v>32</v>
      </c>
    </row>
    <row r="179" spans="21:26 9899:9899" hidden="1">
      <c r="Z179" t="s">
        <v>54</v>
      </c>
      <c r="NPS179" t="s">
        <v>33</v>
      </c>
    </row>
    <row r="180" spans="21:26 9899:9899" hidden="1">
      <c r="Z180" t="s">
        <v>55</v>
      </c>
    </row>
    <row r="181" spans="21:26 9899:9899" hidden="1">
      <c r="Z181" t="s">
        <v>56</v>
      </c>
    </row>
    <row r="182" spans="21:26 9899:9899" hidden="1">
      <c r="Z182" t="s">
        <v>57</v>
      </c>
    </row>
    <row r="183" spans="21:26 9899:9899">
      <c r="Z183" t="s">
        <v>58</v>
      </c>
    </row>
    <row r="184" spans="21:26 9899:9899">
      <c r="Z184" t="s">
        <v>59</v>
      </c>
    </row>
    <row r="185" spans="21:26 9899:9899">
      <c r="Z185" t="s">
        <v>60</v>
      </c>
    </row>
    <row r="186" spans="21:26 9899:9899">
      <c r="Z186" t="s">
        <v>61</v>
      </c>
    </row>
    <row r="187" spans="21:26 9899:9899">
      <c r="Z187" t="s">
        <v>62</v>
      </c>
    </row>
    <row r="188" spans="21:26 9899:9899">
      <c r="Z188" t="s">
        <v>63</v>
      </c>
    </row>
    <row r="189" spans="21:26 9899:9899">
      <c r="Z189" t="s">
        <v>64</v>
      </c>
    </row>
    <row r="190" spans="21:26 9899:9899">
      <c r="Z190" t="s">
        <v>65</v>
      </c>
    </row>
    <row r="191" spans="21:26 9899:9899">
      <c r="Z191" t="s">
        <v>66</v>
      </c>
    </row>
    <row r="192" spans="21:26 9899:9899">
      <c r="Z192" t="s">
        <v>67</v>
      </c>
    </row>
    <row r="193" spans="26:26">
      <c r="Z193" t="s">
        <v>68</v>
      </c>
    </row>
    <row r="194" spans="26:26">
      <c r="Z194" t="s">
        <v>69</v>
      </c>
    </row>
    <row r="195" spans="26:26">
      <c r="Z195" t="s">
        <v>70</v>
      </c>
    </row>
  </sheetData>
  <sheetProtection password="C71F" sheet="1" objects="1" scenarios="1"/>
  <protectedRanges>
    <protectedRange sqref="D129:D130" name="טווח16"/>
    <protectedRange sqref="C126" name="טווח15"/>
    <protectedRange sqref="C121:C122" name="טווח14"/>
    <protectedRange sqref="D114" name="טווח13"/>
    <protectedRange sqref="D100:M112" name="טווח12"/>
    <protectedRange sqref="D96:D97" name="טווח11"/>
    <protectedRange sqref="D88:M94" name="טווח10"/>
    <protectedRange sqref="D96:D97" name="טווח9"/>
    <protectedRange sqref="D67:D68" name="טווח8"/>
    <protectedRange sqref="D71:M82" name="טווח7"/>
    <protectedRange sqref="D58:M65" name="טווח6"/>
    <protectedRange sqref="D36:D41" name="טווח4"/>
    <protectedRange sqref="J15:J18 L15:L19" name="טווח3"/>
    <protectedRange sqref="D16:D20" name="טווח2"/>
    <protectedRange sqref="D6:D15" name="טווח1"/>
  </protectedRanges>
  <mergeCells count="30">
    <mergeCell ref="D5:E5"/>
    <mergeCell ref="D130:E130"/>
    <mergeCell ref="C126:C127"/>
    <mergeCell ref="D106:D107"/>
    <mergeCell ref="E106:E107"/>
    <mergeCell ref="D15:E15"/>
    <mergeCell ref="D16:E16"/>
    <mergeCell ref="D17:E17"/>
    <mergeCell ref="D18:E18"/>
    <mergeCell ref="D19:E19"/>
    <mergeCell ref="D129:E129"/>
    <mergeCell ref="D6:E6"/>
    <mergeCell ref="D8:E8"/>
    <mergeCell ref="D7:E7"/>
    <mergeCell ref="D9:E9"/>
    <mergeCell ref="D10:E10"/>
    <mergeCell ref="D11:E11"/>
    <mergeCell ref="D12:E12"/>
    <mergeCell ref="D13:E13"/>
    <mergeCell ref="D14:E14"/>
    <mergeCell ref="K106:K107"/>
    <mergeCell ref="L106:L107"/>
    <mergeCell ref="M106:M107"/>
    <mergeCell ref="D20:E20"/>
    <mergeCell ref="C121:E122"/>
    <mergeCell ref="F106:F107"/>
    <mergeCell ref="G106:G107"/>
    <mergeCell ref="H106:H107"/>
    <mergeCell ref="I106:I107"/>
    <mergeCell ref="J106:J107"/>
  </mergeCells>
  <dataValidations count="13">
    <dataValidation type="list" allowBlank="1" showInputMessage="1" showErrorMessage="1" sqref="D42">
      <formula1>$AZ$12:$AZ$13</formula1>
    </dataValidation>
    <dataValidation type="list" allowBlank="1" showInputMessage="1" showErrorMessage="1" sqref="D9">
      <formula1>$U$172:$U$178</formula1>
    </dataValidation>
    <dataValidation type="list" allowBlank="1" showInputMessage="1" showErrorMessage="1" sqref="D10">
      <formula1>$V$171:$V$173</formula1>
    </dataValidation>
    <dataValidation type="list" allowBlank="1" showInputMessage="1" showErrorMessage="1" sqref="D18">
      <formula1>$W$171:$W$173</formula1>
    </dataValidation>
    <dataValidation type="list" allowBlank="1" showInputMessage="1" showErrorMessage="1" sqref="D19 J16:J18">
      <formula1>$X$171:$X$172</formula1>
    </dataValidation>
    <dataValidation type="list" allowBlank="1" showInputMessage="1" showErrorMessage="1" sqref="D20">
      <formula1>$Y$171:$Y$174</formula1>
    </dataValidation>
    <dataValidation type="list" allowBlank="1" showInputMessage="1" showErrorMessage="1" sqref="J15 L15">
      <formula1>$Z$171:$Z$195</formula1>
    </dataValidation>
    <dataValidation type="list" allowBlank="1" showInputMessage="1" showErrorMessage="1" sqref="D36:D41">
      <formula1>$AZ$11:$AZ$13</formula1>
    </dataValidation>
    <dataValidation type="list" allowBlank="1" showInputMessage="1" showErrorMessage="1" sqref="D100:M112 D71:M82 D88:M94 D58:M65">
      <formula1>$AZ$16:$AZ$17</formula1>
    </dataValidation>
    <dataValidation type="list" allowBlank="1" showInputMessage="1" showErrorMessage="1" sqref="L16:L19">
      <formula1>$X$170:$X$172</formula1>
    </dataValidation>
    <dataValidation type="list" allowBlank="1" showInputMessage="1" showErrorMessage="1" sqref="D8:E8">
      <formula1>$AZ$5:$AZ$9</formula1>
    </dataValidation>
    <dataValidation type="list" allowBlank="1" showInputMessage="1" showErrorMessage="1" sqref="D13:E13">
      <formula1>$DJ$10:$DJ$20</formula1>
    </dataValidation>
    <dataValidation type="list" allowBlank="1" showInputMessage="1" showErrorMessage="1" sqref="D14:E14">
      <formula1>$DH$10:$DH$14</formula1>
    </dataValidation>
  </dataValidations>
  <pageMargins left="0.7" right="0.7" top="0.75" bottom="0.75" header="0.3" footer="0.3"/>
  <pageSetup paperSize="9"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Sigal</dc:creator>
  <cp:lastModifiedBy>Sigal</cp:lastModifiedBy>
  <cp:lastPrinted>2018-04-12T09:57:09Z</cp:lastPrinted>
  <dcterms:created xsi:type="dcterms:W3CDTF">2017-10-29T10:30:35Z</dcterms:created>
  <dcterms:modified xsi:type="dcterms:W3CDTF">2019-03-10T06:32:38Z</dcterms:modified>
</cp:coreProperties>
</file>